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Plan" sheetId="2" state="visible" r:id="rId4"/>
    <sheet name="DSA Problems" sheetId="3" state="visible" r:id="rId5"/>
    <sheet name="Extra Problem Log" sheetId="4" state="visible" r:id="rId6"/>
    <sheet name="Resources" sheetId="5" state="visible" r:id="rId7"/>
  </sheets>
  <definedNames>
    <definedName function="false" hidden="true" localSheetId="2" name="_xlnm._FilterDatabase" vbProcedure="false">'DSA Problems'!$A$1:$O$106</definedName>
    <definedName function="false" hidden="true" localSheetId="3" name="_xlnm._FilterDatabase" vbProcedure="false">'Extra Problem Log'!$A$1:$J$200</definedName>
    <definedName function="false" hidden="true" localSheetId="1" name="_xlnm._FilterDatabase" vbProcedure="false">Plan!$A$1:$O$55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You said you start tomorrow: Wed 21 Oct 2026. All dates follow this cell.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DSA rows: counted live from the DSA Problems tab (Plan Day column).</t>
        </r>
      </text>
    </comment>
    <comment ref="J1" authorId="0">
      <text>
        <r>
          <rPr>
            <sz val="10"/>
            <rFont val="Arial"/>
            <family val="2"/>
          </rPr>
          <t xml:space="preserve">Assumed: ~3.5 h on weekdays, ~7 h on weekends. Heavier blocks sit on Sat/Sun given a Wednesday start.</t>
        </r>
      </text>
    </comment>
    <comment ref="L1" authorId="0">
      <text>
        <r>
          <rPr>
            <sz val="10"/>
            <rFont val="Arial"/>
            <family val="2"/>
          </rPr>
          <t xml:space="preserve">DSA rows: auto-counted from DSA Problems (Solved + Solved with hint).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Grind 75 = the 75-question default list from techinterviewhandbook.org/grind75. Extra = added to cover gaps in the plan (monotonic stack, Dijkstra, LIS/LCS/edit distance, union-find, greedy) and Week 3 mixed practice.</t>
        </r>
      </text>
    </comment>
    <comment ref="D1" authorId="0">
      <text>
        <r>
          <rPr>
            <sz val="10"/>
            <rFont val="Arial"/>
            <family val="2"/>
          </rPr>
          <t xml:space="preserve">LeetCode URLs built from problem slugs from memory; a couple may need a fix if a slug changed.</t>
        </r>
      </text>
    </comment>
    <comment ref="E1" authorId="0">
      <text>
        <r>
          <rPr>
            <sz val="10"/>
            <rFont val="Arial"/>
            <family val="2"/>
          </rPr>
          <t xml:space="preserve">Easy ones are warm-ups at your level: if you can see the solution immediately, code it fast or mark Skipped.</t>
        </r>
      </text>
    </comment>
    <comment ref="G1" authorId="0">
      <text>
        <r>
          <rPr>
            <sz val="10"/>
            <rFont val="Arial"/>
            <family val="2"/>
          </rPr>
          <t xml:space="preserve">Plan day this problem is scheduled for. Change it to move a problem; Plan targets update automatically.</t>
        </r>
      </text>
    </comment>
    <comment ref="M1" authorId="0">
      <text>
        <r>
          <rPr>
            <sz val="10"/>
            <rFont val="Arial"/>
            <family val="2"/>
          </rPr>
          <t xml:space="preserve">Auto: 2 days after the attempt when Failed or Solved with hint.</t>
        </r>
      </text>
    </comment>
  </commentList>
</comments>
</file>

<file path=xl/sharedStrings.xml><?xml version="1.0" encoding="utf-8"?>
<sst xmlns="http://schemas.openxmlformats.org/spreadsheetml/2006/main" count="1019" uniqueCount="473">
  <si>
    <t xml:space="preserve">3-Week Interview Prep Tracker — SDE2 (5.5 YOE)</t>
  </si>
  <si>
    <t xml:space="preserve">Edit only yellow cells. Blue = defaults you can change. Black = formulas.</t>
  </si>
  <si>
    <t xml:space="preserve">Start date</t>
  </si>
  <si>
    <t xml:space="preserve">End date</t>
  </si>
  <si>
    <t xml:space="preserve">Today</t>
  </si>
  <si>
    <t xml:space="preserve">Current plan day</t>
  </si>
  <si>
    <t xml:space="preserve">Plan tasks</t>
  </si>
  <si>
    <t xml:space="preserve">Tasks total</t>
  </si>
  <si>
    <t xml:space="preserve">Tasks done</t>
  </si>
  <si>
    <t xml:space="preserve">% tasks done</t>
  </si>
  <si>
    <t xml:space="preserve">Tasks behind schedule</t>
  </si>
  <si>
    <t xml:space="preserve">Est. hours total</t>
  </si>
  <si>
    <t xml:space="preserve">Actual hours logged</t>
  </si>
  <si>
    <t xml:space="preserve">DSA problems</t>
  </si>
  <si>
    <t xml:space="preserve">Problems on list</t>
  </si>
  <si>
    <t xml:space="preserve">Solved</t>
  </si>
  <si>
    <t xml:space="preserve">Solved with hint</t>
  </si>
  <si>
    <t xml:space="preserve">Failed</t>
  </si>
  <si>
    <t xml:space="preserve">Skipped</t>
  </si>
  <si>
    <t xml:space="preserve">% attempted</t>
  </si>
  <si>
    <t xml:space="preserve">Grind 75 solved (incl. hint)</t>
  </si>
  <si>
    <t xml:space="preserve">Due by today, not attempted</t>
  </si>
  <si>
    <t xml:space="preserve">Redos pending</t>
  </si>
  <si>
    <t xml:space="preserve">Extra problems logged</t>
  </si>
  <si>
    <t xml:space="preserve">Avg time per attempt (min)</t>
  </si>
  <si>
    <t xml:space="preserve">DSA by difficulty</t>
  </si>
  <si>
    <t xml:space="preserve">Difficulty</t>
  </si>
  <si>
    <t xml:space="preserve">Total</t>
  </si>
  <si>
    <t xml:space="preserve">With hint</t>
  </si>
  <si>
    <t xml:space="preserve">Easy</t>
  </si>
  <si>
    <t xml:space="preserve">Medium</t>
  </si>
  <si>
    <t xml:space="preserve">Hard</t>
  </si>
  <si>
    <t xml:space="preserve">By week</t>
  </si>
  <si>
    <t xml:space="preserve">Week</t>
  </si>
  <si>
    <t xml:space="preserve">Tasks</t>
  </si>
  <si>
    <t xml:space="preserve">Done</t>
  </si>
  <si>
    <t xml:space="preserve">% Done</t>
  </si>
  <si>
    <t xml:space="preserve">Target Problems</t>
  </si>
  <si>
    <t xml:space="preserve">Problems Done</t>
  </si>
  <si>
    <t xml:space="preserve">Est. Hours</t>
  </si>
  <si>
    <t xml:space="preserve">Actual Hours</t>
  </si>
  <si>
    <t xml:space="preserve">By track</t>
  </si>
  <si>
    <t xml:space="preserve">Track</t>
  </si>
  <si>
    <t xml:space="preserve">DSA</t>
  </si>
  <si>
    <t xml:space="preserve">HLD</t>
  </si>
  <si>
    <t xml:space="preserve">LLD</t>
  </si>
  <si>
    <t xml:space="preserve">Behavioral</t>
  </si>
  <si>
    <t xml:space="preserve">Mock</t>
  </si>
  <si>
    <t xml:space="preserve">Review</t>
  </si>
  <si>
    <t xml:space="preserve">Assumptions: start Wed 21 Oct 2026; ~3.5 h weekdays / ~7 h weekends; plan re-sequenced so heavy days land on Sat/Sun; Grind 75 + 30 extras.</t>
  </si>
  <si>
    <t xml:space="preserve">Task ID</t>
  </si>
  <si>
    <t xml:space="preserve">Day</t>
  </si>
  <si>
    <t xml:space="preserve">Date</t>
  </si>
  <si>
    <t xml:space="preserve">Day Type</t>
  </si>
  <si>
    <t xml:space="preserve">Topic</t>
  </si>
  <si>
    <t xml:space="preserve">Details</t>
  </si>
  <si>
    <t xml:space="preserve">Status</t>
  </si>
  <si>
    <t xml:space="preserve">Completed On</t>
  </si>
  <si>
    <t xml:space="preserve">Notes</t>
  </si>
  <si>
    <t xml:space="preserve">T01</t>
  </si>
  <si>
    <t xml:space="preserve">Arrays &amp; hashing, two pointers</t>
  </si>
  <si>
    <t xml:space="preserve">Mostly mediums. Problems listed in DSA Problems tab.</t>
  </si>
  <si>
    <t xml:space="preserve">Not started</t>
  </si>
  <si>
    <t xml:space="preserve">T02</t>
  </si>
  <si>
    <t xml:space="preserve">Scaling &amp; load balancers</t>
  </si>
  <si>
    <t xml:space="preserve">Vertical vs horizontal, L4 vs L7, LB algorithms, health checks.</t>
  </si>
  <si>
    <t xml:space="preserve">T03</t>
  </si>
  <si>
    <t xml:space="preserve">Sliding window</t>
  </si>
  <si>
    <t xml:space="preserve">Fixed and variable windows; Kadane.</t>
  </si>
  <si>
    <t xml:space="preserve">T04</t>
  </si>
  <si>
    <t xml:space="preserve">Caching</t>
  </si>
  <si>
    <t xml:space="preserve">Cache-aside, write-through/back, eviction, invalidation, hot keys.</t>
  </si>
  <si>
    <t xml:space="preserve">T05</t>
  </si>
  <si>
    <t xml:space="preserve">Binary search (incl. on the answer)</t>
  </si>
  <si>
    <t xml:space="preserve">Classic, rotated arrays, search-on-answer.</t>
  </si>
  <si>
    <t xml:space="preserve">T06</t>
  </si>
  <si>
    <t xml:space="preserve">SQL vs NoSQL, indexing</t>
  </si>
  <si>
    <t xml:space="preserve">When to pick which; B-tree vs LSM; secondary indexes.</t>
  </si>
  <si>
    <t xml:space="preserve">T07</t>
  </si>
  <si>
    <t xml:space="preserve">Stacks, monotonic stacks &amp; heaps</t>
  </si>
  <si>
    <t xml:space="preserve">Weekend: heavier day.</t>
  </si>
  <si>
    <t xml:space="preserve">T08</t>
  </si>
  <si>
    <t xml:space="preserve">Replication, sharding, consistent hashing</t>
  </si>
  <si>
    <t xml:space="preserve">Leader/follower, quorum, shard keys, rebalancing.</t>
  </si>
  <si>
    <t xml:space="preserve">T09</t>
  </si>
  <si>
    <t xml:space="preserve">CAP, consistency models, queues/Kafka</t>
  </si>
  <si>
    <t xml:space="preserve">Strong vs eventual; partitions, consumer groups, delivery semantics.</t>
  </si>
  <si>
    <t xml:space="preserve">T10</t>
  </si>
  <si>
    <t xml:space="preserve">Linked lists &amp; trees</t>
  </si>
  <si>
    <t xml:space="preserve">Weekend: lots of fast easies, then mediums.</t>
  </si>
  <si>
    <t xml:space="preserve">T11</t>
  </si>
  <si>
    <t xml:space="preserve">CDN, rate limiting, estimation</t>
  </si>
  <si>
    <t xml:space="preserve">Back-of-envelope: QPS, storage, bandwidth.</t>
  </si>
  <si>
    <t xml:space="preserve">T12</t>
  </si>
  <si>
    <t xml:space="preserve">Design: URL shortener</t>
  </si>
  <si>
    <t xml:space="preserve">Full framework, out loud or on paper.</t>
  </si>
  <si>
    <t xml:space="preserve">T13</t>
  </si>
  <si>
    <t xml:space="preserve">Timed mock: mixed set</t>
  </si>
  <si>
    <t xml:space="preserve">4 problems in 90 minutes, then review.</t>
  </si>
  <si>
    <t xml:space="preserve">T14</t>
  </si>
  <si>
    <t xml:space="preserve">Design: Rate limiter</t>
  </si>
  <si>
    <t xml:space="preserve">Token bucket vs sliding window; distributed counters.</t>
  </si>
  <si>
    <t xml:space="preserve">T15</t>
  </si>
  <si>
    <t xml:space="preserve">Review misses + leftover easies</t>
  </si>
  <si>
    <t xml:space="preserve">Redo anything Failed / Solved with hint.</t>
  </si>
  <si>
    <t xml:space="preserve">T16</t>
  </si>
  <si>
    <t xml:space="preserve">SOLID + design patterns</t>
  </si>
  <si>
    <t xml:space="preserve">Strategy, factory, observer, singleton, state.</t>
  </si>
  <si>
    <t xml:space="preserve">T17</t>
  </si>
  <si>
    <t xml:space="preserve">Graphs: BFS/DFS, topological sort</t>
  </si>
  <si>
    <t xml:space="preserve">Grids, islands, course schedule.</t>
  </si>
  <si>
    <t xml:space="preserve">T18</t>
  </si>
  <si>
    <t xml:space="preserve">Design: News feed</t>
  </si>
  <si>
    <t xml:space="preserve">Fan-out on write vs read, ranking, celebrity problem.</t>
  </si>
  <si>
    <t xml:space="preserve">T19</t>
  </si>
  <si>
    <t xml:space="preserve">Graphs: union-find, Dijkstra</t>
  </si>
  <si>
    <t xml:space="preserve">Components, shortest paths.</t>
  </si>
  <si>
    <t xml:space="preserve">T20</t>
  </si>
  <si>
    <t xml:space="preserve">Design: Chat app (WhatsApp)</t>
  </si>
  <si>
    <t xml:space="preserve">WebSockets, presence, receipts, storage.</t>
  </si>
  <si>
    <t xml:space="preserve">T21</t>
  </si>
  <si>
    <t xml:space="preserve">DP: 1D &amp; 2D grid</t>
  </si>
  <si>
    <t xml:space="preserve">Climbing stairs → house robber → coin change → unique paths.</t>
  </si>
  <si>
    <t xml:space="preserve">T22</t>
  </si>
  <si>
    <t xml:space="preserve">Design: Notification system</t>
  </si>
  <si>
    <t xml:space="preserve">Multi-channel, retries, idempotency, preferences.</t>
  </si>
  <si>
    <t xml:space="preserve">T23</t>
  </si>
  <si>
    <t xml:space="preserve">DP: knapsack, LIS, strings</t>
  </si>
  <si>
    <t xml:space="preserve">Weekend: weakest area for most — take your time.</t>
  </si>
  <si>
    <t xml:space="preserve">T24</t>
  </si>
  <si>
    <t xml:space="preserve">Design: Ride hailing (Uber)</t>
  </si>
  <si>
    <t xml:space="preserve">Geo-indexing, matching, location updates.</t>
  </si>
  <si>
    <t xml:space="preserve">T25</t>
  </si>
  <si>
    <t xml:space="preserve">Code: Parking lot</t>
  </si>
  <si>
    <t xml:space="preserve">Working code in your interview language.</t>
  </si>
  <si>
    <t xml:space="preserve">T26</t>
  </si>
  <si>
    <t xml:space="preserve">Backtracking, tries, intervals, greedy</t>
  </si>
  <si>
    <t xml:space="preserve">Subsets/permutations, word search, intervals.</t>
  </si>
  <si>
    <t xml:space="preserve">T27</t>
  </si>
  <si>
    <t xml:space="preserve">Design: Video streaming (YouTube)</t>
  </si>
  <si>
    <t xml:space="preserve">Upload pipeline, transcoding, adaptive streaming, CDN.</t>
  </si>
  <si>
    <t xml:space="preserve">T28</t>
  </si>
  <si>
    <t xml:space="preserve">Code: LRU cache (LLD version)</t>
  </si>
  <si>
    <t xml:space="preserve">Interfaces, generics, thread safety.</t>
  </si>
  <si>
    <t xml:space="preserve">T29</t>
  </si>
  <si>
    <t xml:space="preserve">T30</t>
  </si>
  <si>
    <t xml:space="preserve">Design: Search autocomplete</t>
  </si>
  <si>
    <t xml:space="preserve">Trie service, top-K per prefix, updates.</t>
  </si>
  <si>
    <t xml:space="preserve">T31</t>
  </si>
  <si>
    <t xml:space="preserve">Mixed practice</t>
  </si>
  <si>
    <t xml:space="preserve">Company-tagged if targets known.</t>
  </si>
  <si>
    <t xml:space="preserve">T32</t>
  </si>
  <si>
    <t xml:space="preserve">Design: Distributed cache</t>
  </si>
  <si>
    <t xml:space="preserve">Partitioning, replication, eviction, consistency.</t>
  </si>
  <si>
    <t xml:space="preserve">T33</t>
  </si>
  <si>
    <t xml:space="preserve">Project deep-dive #1</t>
  </si>
  <si>
    <t xml:space="preserve">Decisions, trade-offs, scale, failures, impact.</t>
  </si>
  <si>
    <t xml:space="preserve">T34</t>
  </si>
  <si>
    <t xml:space="preserve">T35</t>
  </si>
  <si>
    <t xml:space="preserve">Design: Ticket booking (BookMyShow)</t>
  </si>
  <si>
    <t xml:space="preserve">Seat locking, concurrency, payments handoff.</t>
  </si>
  <si>
    <t xml:space="preserve">T36</t>
  </si>
  <si>
    <t xml:space="preserve">Project deep-dive #2</t>
  </si>
  <si>
    <t xml:space="preserve">T37</t>
  </si>
  <si>
    <t xml:space="preserve">T38</t>
  </si>
  <si>
    <t xml:space="preserve">Design: Payment system</t>
  </si>
  <si>
    <t xml:space="preserve">Idempotency, ledger, reconciliation, retries.</t>
  </si>
  <si>
    <t xml:space="preserve">T39</t>
  </si>
  <si>
    <t xml:space="preserve">Mock interview #1</t>
  </si>
  <si>
    <t xml:space="preserve">Pramp / interviewing.io / peer.</t>
  </si>
  <si>
    <t xml:space="preserve">T40</t>
  </si>
  <si>
    <t xml:space="preserve">T41</t>
  </si>
  <si>
    <t xml:space="preserve">Design: Key-value store</t>
  </si>
  <si>
    <t xml:space="preserve">Consistent hashing, quorum, gossip, compaction.</t>
  </si>
  <si>
    <t xml:space="preserve">T42</t>
  </si>
  <si>
    <t xml:space="preserve">STAR stories</t>
  </si>
  <si>
    <t xml:space="preserve">Ownership, conflict, mentoring, failure.</t>
  </si>
  <si>
    <t xml:space="preserve">T43</t>
  </si>
  <si>
    <t xml:space="preserve">Mixed timed practice</t>
  </si>
  <si>
    <t xml:space="preserve">T44</t>
  </si>
  <si>
    <t xml:space="preserve">Code: Splitwise</t>
  </si>
  <si>
    <t xml:space="preserve">60–90 min working code.</t>
  </si>
  <si>
    <t xml:space="preserve">T45</t>
  </si>
  <si>
    <t xml:space="preserve">Code: Elevator system</t>
  </si>
  <si>
    <t xml:space="preserve">T46</t>
  </si>
  <si>
    <t xml:space="preserve">Mock interview #2</t>
  </si>
  <si>
    <t xml:space="preserve">Prefer a system design mock.</t>
  </si>
  <si>
    <t xml:space="preserve">T47</t>
  </si>
  <si>
    <t xml:space="preserve">T48</t>
  </si>
  <si>
    <t xml:space="preserve">Code: Booking system</t>
  </si>
  <si>
    <t xml:space="preserve">T49</t>
  </si>
  <si>
    <t xml:space="preserve">Mock interview #3</t>
  </si>
  <si>
    <t xml:space="preserve">T50</t>
  </si>
  <si>
    <t xml:space="preserve">Review all HLD notes</t>
  </si>
  <si>
    <t xml:space="preserve">Frameworks + trade-off notes.</t>
  </si>
  <si>
    <t xml:space="preserve">T51</t>
  </si>
  <si>
    <t xml:space="preserve">Redo failed problems (no solutions)</t>
  </si>
  <si>
    <t xml:space="preserve">Filter DSA Problems by Status = Failed / Solved with hint.</t>
  </si>
  <si>
    <t xml:space="preserve">T52</t>
  </si>
  <si>
    <t xml:space="preserve">Final mistake-log review</t>
  </si>
  <si>
    <t xml:space="preserve">T53</t>
  </si>
  <si>
    <t xml:space="preserve">Light redo + rest</t>
  </si>
  <si>
    <t xml:space="preserve">Don't cram the day before interviews.</t>
  </si>
  <si>
    <t xml:space="preserve">T54</t>
  </si>
  <si>
    <t xml:space="preserve">Skim HLD framework + STAR stories</t>
  </si>
  <si>
    <t xml:space="preserve">#</t>
  </si>
  <si>
    <t xml:space="preserve">Source</t>
  </si>
  <si>
    <t xml:space="preserve">Problem</t>
  </si>
  <si>
    <t xml:space="preserve">Link</t>
  </si>
  <si>
    <t xml:space="preserve">Pattern</t>
  </si>
  <si>
    <t xml:space="preserve">Plan Day</t>
  </si>
  <si>
    <t xml:space="preserve">Planned Date</t>
  </si>
  <si>
    <t xml:space="preserve">Attempted On</t>
  </si>
  <si>
    <t xml:space="preserve">Time (min)</t>
  </si>
  <si>
    <t xml:space="preserve">Redo By</t>
  </si>
  <si>
    <t xml:space="preserve">Redo Done?</t>
  </si>
  <si>
    <t xml:space="preserve">Notes / Mistake</t>
  </si>
  <si>
    <t xml:space="preserve">Grind 75</t>
  </si>
  <si>
    <t xml:space="preserve">Two Sum</t>
  </si>
  <si>
    <t xml:space="preserve">https://leetcode.com/problems/two-sum/</t>
  </si>
  <si>
    <t xml:space="preserve">Arrays &amp; hashing</t>
  </si>
  <si>
    <t xml:space="preserve">Valid Anagram</t>
  </si>
  <si>
    <t xml:space="preserve">https://leetcode.com/problems/valid-anagram/</t>
  </si>
  <si>
    <t xml:space="preserve">Contains Duplicate</t>
  </si>
  <si>
    <t xml:space="preserve">https://leetcode.com/problems/contains-duplicate/</t>
  </si>
  <si>
    <t xml:space="preserve">Valid Palindrome</t>
  </si>
  <si>
    <t xml:space="preserve">https://leetcode.com/problems/valid-palindrome/</t>
  </si>
  <si>
    <t xml:space="preserve">Two pointers</t>
  </si>
  <si>
    <t xml:space="preserve">Product of Array Except Self</t>
  </si>
  <si>
    <t xml:space="preserve">https://leetcode.com/problems/product-of-array-except-self/</t>
  </si>
  <si>
    <t xml:space="preserve">3Sum</t>
  </si>
  <si>
    <t xml:space="preserve">https://leetcode.com/problems/3sum/</t>
  </si>
  <si>
    <t xml:space="preserve">Container With Most Water</t>
  </si>
  <si>
    <t xml:space="preserve">https://leetcode.com/problems/container-with-most-water/</t>
  </si>
  <si>
    <t xml:space="preserve">Sort Colors</t>
  </si>
  <si>
    <t xml:space="preserve">https://leetcode.com/problems/sort-colors/</t>
  </si>
  <si>
    <t xml:space="preserve">Best Time to Buy and Sell Stock</t>
  </si>
  <si>
    <t xml:space="preserve">https://leetcode.com/problems/best-time-to-buy-and-sell-stock/</t>
  </si>
  <si>
    <t xml:space="preserve">Maximum Subarray</t>
  </si>
  <si>
    <t xml:space="preserve">https://leetcode.com/problems/maximum-subarray/</t>
  </si>
  <si>
    <t xml:space="preserve">Longest Substring Without Repeating Characters</t>
  </si>
  <si>
    <t xml:space="preserve">https://leetcode.com/problems/longest-substring-without-repeating-characters/</t>
  </si>
  <si>
    <t xml:space="preserve">Find All Anagrams in a String</t>
  </si>
  <si>
    <t xml:space="preserve">https://leetcode.com/problems/find-all-anagrams-in-a-string/</t>
  </si>
  <si>
    <t xml:space="preserve">Minimum Window Substring</t>
  </si>
  <si>
    <t xml:space="preserve">https://leetcode.com/problems/minimum-window-substring/</t>
  </si>
  <si>
    <t xml:space="preserve">Binary Search</t>
  </si>
  <si>
    <t xml:space="preserve">https://leetcode.com/problems/binary-search/</t>
  </si>
  <si>
    <t xml:space="preserve">Binary search</t>
  </si>
  <si>
    <t xml:space="preserve">First Bad Version</t>
  </si>
  <si>
    <t xml:space="preserve">https://leetcode.com/problems/first-bad-version/</t>
  </si>
  <si>
    <t xml:space="preserve">Search in Rotated Sorted Array</t>
  </si>
  <si>
    <t xml:space="preserve">https://leetcode.com/problems/search-in-rotated-sorted-array/</t>
  </si>
  <si>
    <t xml:space="preserve">Time Based Key-Value Store</t>
  </si>
  <si>
    <t xml:space="preserve">https://leetcode.com/problems/time-based-key-value-store/</t>
  </si>
  <si>
    <t xml:space="preserve">Extra</t>
  </si>
  <si>
    <t xml:space="preserve">Koko Eating Bananas</t>
  </si>
  <si>
    <t xml:space="preserve">https://leetcode.com/problems/koko-eating-bananas/</t>
  </si>
  <si>
    <t xml:space="preserve">Valid Parentheses</t>
  </si>
  <si>
    <t xml:space="preserve">https://leetcode.com/problems/valid-parentheses/</t>
  </si>
  <si>
    <t xml:space="preserve">Stack</t>
  </si>
  <si>
    <t xml:space="preserve">Implement Queue using Stacks</t>
  </si>
  <si>
    <t xml:space="preserve">https://leetcode.com/problems/implement-queue-using-stacks/</t>
  </si>
  <si>
    <t xml:space="preserve">Min Stack</t>
  </si>
  <si>
    <t xml:space="preserve">https://leetcode.com/problems/min-stack/</t>
  </si>
  <si>
    <t xml:space="preserve">Evaluate Reverse Polish Notation</t>
  </si>
  <si>
    <t xml:space="preserve">https://leetcode.com/problems/evaluate-reverse-polish-notation/</t>
  </si>
  <si>
    <t xml:space="preserve">Daily Temperatures</t>
  </si>
  <si>
    <t xml:space="preserve">https://leetcode.com/problems/daily-temperatures/</t>
  </si>
  <si>
    <t xml:space="preserve">Largest Rectangle in Histogram</t>
  </si>
  <si>
    <t xml:space="preserve">https://leetcode.com/problems/largest-rectangle-in-histogram/</t>
  </si>
  <si>
    <t xml:space="preserve">K Closest Points to Origin</t>
  </si>
  <si>
    <t xml:space="preserve">https://leetcode.com/problems/k-closest-points-to-origin/</t>
  </si>
  <si>
    <t xml:space="preserve">Heap</t>
  </si>
  <si>
    <t xml:space="preserve">Top K Frequent Elements</t>
  </si>
  <si>
    <t xml:space="preserve">https://leetcode.com/problems/top-k-frequent-elements/</t>
  </si>
  <si>
    <t xml:space="preserve">Task Scheduler</t>
  </si>
  <si>
    <t xml:space="preserve">https://leetcode.com/problems/task-scheduler/</t>
  </si>
  <si>
    <t xml:space="preserve">Merge k Sorted Lists</t>
  </si>
  <si>
    <t xml:space="preserve">https://leetcode.com/problems/merge-k-sorted-lists/</t>
  </si>
  <si>
    <t xml:space="preserve">Find Median from Data Stream</t>
  </si>
  <si>
    <t xml:space="preserve">https://leetcode.com/problems/find-median-from-data-stream/</t>
  </si>
  <si>
    <t xml:space="preserve">Merge Two Sorted Lists</t>
  </si>
  <si>
    <t xml:space="preserve">https://leetcode.com/problems/merge-two-sorted-lists/</t>
  </si>
  <si>
    <t xml:space="preserve">Linked list</t>
  </si>
  <si>
    <t xml:space="preserve">Linked List Cycle</t>
  </si>
  <si>
    <t xml:space="preserve">https://leetcode.com/problems/linked-list-cycle/</t>
  </si>
  <si>
    <t xml:space="preserve">Reverse Linked List</t>
  </si>
  <si>
    <t xml:space="preserve">https://leetcode.com/problems/reverse-linked-list/</t>
  </si>
  <si>
    <t xml:space="preserve">Middle of the Linked List</t>
  </si>
  <si>
    <t xml:space="preserve">https://leetcode.com/problems/middle-of-the-linked-list/</t>
  </si>
  <si>
    <t xml:space="preserve">Invert Binary Tree</t>
  </si>
  <si>
    <t xml:space="preserve">https://leetcode.com/problems/invert-binary-tree/</t>
  </si>
  <si>
    <t xml:space="preserve">Tree</t>
  </si>
  <si>
    <t xml:space="preserve">Maximum Depth of Binary Tree</t>
  </si>
  <si>
    <t xml:space="preserve">https://leetcode.com/problems/maximum-depth-of-binary-tree/</t>
  </si>
  <si>
    <t xml:space="preserve">Balanced Binary Tree</t>
  </si>
  <si>
    <t xml:space="preserve">https://leetcode.com/problems/balanced-binary-tree/</t>
  </si>
  <si>
    <t xml:space="preserve">Diameter of Binary Tree</t>
  </si>
  <si>
    <t xml:space="preserve">https://leetcode.com/problems/diameter-of-binary-tree/</t>
  </si>
  <si>
    <t xml:space="preserve">Lowest Common Ancestor of a BST</t>
  </si>
  <si>
    <t xml:space="preserve">https://leetcode.com/problems/lowest-common-ancestor-of-a-binary-search-tree/</t>
  </si>
  <si>
    <t xml:space="preserve">Binary Tree Level Order Traversal</t>
  </si>
  <si>
    <t xml:space="preserve">https://leetcode.com/problems/binary-tree-level-order-traversal/</t>
  </si>
  <si>
    <t xml:space="preserve">Validate Binary Search Tree</t>
  </si>
  <si>
    <t xml:space="preserve">https://leetcode.com/problems/validate-binary-search-tree/</t>
  </si>
  <si>
    <t xml:space="preserve">Kth Smallest Element in a BST</t>
  </si>
  <si>
    <t xml:space="preserve">https://leetcode.com/problems/kth-smallest-element-in-a-bst/</t>
  </si>
  <si>
    <t xml:space="preserve">Lowest Common Ancestor of a Binary Tree</t>
  </si>
  <si>
    <t xml:space="preserve">https://leetcode.com/problems/lowest-common-ancestor-of-a-binary-tree/</t>
  </si>
  <si>
    <t xml:space="preserve">Binary Tree Right Side View</t>
  </si>
  <si>
    <t xml:space="preserve">https://leetcode.com/problems/binary-tree-right-side-view/</t>
  </si>
  <si>
    <t xml:space="preserve">Spiral Matrix</t>
  </si>
  <si>
    <t xml:space="preserve">https://leetcode.com/problems/spiral-matrix/</t>
  </si>
  <si>
    <t xml:space="preserve">Matrix</t>
  </si>
  <si>
    <t xml:space="preserve">String to Integer (atoi)</t>
  </si>
  <si>
    <t xml:space="preserve">https://leetcode.com/problems/string-to-integer-atoi/</t>
  </si>
  <si>
    <t xml:space="preserve">String</t>
  </si>
  <si>
    <t xml:space="preserve">Add Binary</t>
  </si>
  <si>
    <t xml:space="preserve">https://leetcode.com/problems/add-binary/</t>
  </si>
  <si>
    <t xml:space="preserve">LRU Cache</t>
  </si>
  <si>
    <t xml:space="preserve">https://leetcode.com/problems/lru-cache/</t>
  </si>
  <si>
    <t xml:space="preserve">Design</t>
  </si>
  <si>
    <t xml:space="preserve">Ransom Note</t>
  </si>
  <si>
    <t xml:space="preserve">https://leetcode.com/problems/ransom-note/</t>
  </si>
  <si>
    <t xml:space="preserve">Majority Element</t>
  </si>
  <si>
    <t xml:space="preserve">https://leetcode.com/problems/majority-element/</t>
  </si>
  <si>
    <t xml:space="preserve">Longest Palindrome</t>
  </si>
  <si>
    <t xml:space="preserve">https://leetcode.com/problems/longest-palindrome/</t>
  </si>
  <si>
    <t xml:space="preserve">Flood Fill</t>
  </si>
  <si>
    <t xml:space="preserve">https://leetcode.com/problems/flood-fill/</t>
  </si>
  <si>
    <t xml:space="preserve">Graph</t>
  </si>
  <si>
    <t xml:space="preserve">Number of Islands</t>
  </si>
  <si>
    <t xml:space="preserve">https://leetcode.com/problems/number-of-islands/</t>
  </si>
  <si>
    <t xml:space="preserve">Rotting Oranges</t>
  </si>
  <si>
    <t xml:space="preserve">https://leetcode.com/problems/rotting-oranges/</t>
  </si>
  <si>
    <t xml:space="preserve">01 Matrix</t>
  </si>
  <si>
    <t xml:space="preserve">https://leetcode.com/problems/01-matrix/</t>
  </si>
  <si>
    <t xml:space="preserve">Clone Graph</t>
  </si>
  <si>
    <t xml:space="preserve">https://leetcode.com/problems/clone-graph/</t>
  </si>
  <si>
    <t xml:space="preserve">Course Schedule</t>
  </si>
  <si>
    <t xml:space="preserve">https://leetcode.com/problems/course-schedule/</t>
  </si>
  <si>
    <t xml:space="preserve">Accounts Merge</t>
  </si>
  <si>
    <t xml:space="preserve">https://leetcode.com/problems/accounts-merge/</t>
  </si>
  <si>
    <t xml:space="preserve">Union-find</t>
  </si>
  <si>
    <t xml:space="preserve">Redundant Connection</t>
  </si>
  <si>
    <t xml:space="preserve">https://leetcode.com/problems/redundant-connection/</t>
  </si>
  <si>
    <t xml:space="preserve">Network Delay Time</t>
  </si>
  <si>
    <t xml:space="preserve">https://leetcode.com/problems/network-delay-time/</t>
  </si>
  <si>
    <t xml:space="preserve">Dijkstra</t>
  </si>
  <si>
    <t xml:space="preserve">Minimum Height Trees</t>
  </si>
  <si>
    <t xml:space="preserve">https://leetcode.com/problems/minimum-height-trees/</t>
  </si>
  <si>
    <t xml:space="preserve">Word Ladder</t>
  </si>
  <si>
    <t xml:space="preserve">https://leetcode.com/problems/word-ladder/</t>
  </si>
  <si>
    <t xml:space="preserve">Climbing Stairs</t>
  </si>
  <si>
    <t xml:space="preserve">https://leetcode.com/problems/climbing-stairs/</t>
  </si>
  <si>
    <t xml:space="preserve">DP</t>
  </si>
  <si>
    <t xml:space="preserve">House Robber</t>
  </si>
  <si>
    <t xml:space="preserve">https://leetcode.com/problems/house-robber/</t>
  </si>
  <si>
    <t xml:space="preserve">Coin Change</t>
  </si>
  <si>
    <t xml:space="preserve">https://leetcode.com/problems/coin-change/</t>
  </si>
  <si>
    <t xml:space="preserve">Unique Paths</t>
  </si>
  <si>
    <t xml:space="preserve">https://leetcode.com/problems/unique-paths/</t>
  </si>
  <si>
    <t xml:space="preserve">Partition Equal Subset Sum</t>
  </si>
  <si>
    <t xml:space="preserve">https://leetcode.com/problems/partition-equal-subset-sum/</t>
  </si>
  <si>
    <t xml:space="preserve">Longest Increasing Subsequence</t>
  </si>
  <si>
    <t xml:space="preserve">https://leetcode.com/problems/longest-increasing-subsequence/</t>
  </si>
  <si>
    <t xml:space="preserve">Word Break</t>
  </si>
  <si>
    <t xml:space="preserve">https://leetcode.com/problems/word-break/</t>
  </si>
  <si>
    <t xml:space="preserve">Longest Palindromic Substring</t>
  </si>
  <si>
    <t xml:space="preserve">https://leetcode.com/problems/longest-palindromic-substring/</t>
  </si>
  <si>
    <t xml:space="preserve">Longest Common Subsequence</t>
  </si>
  <si>
    <t xml:space="preserve">https://leetcode.com/problems/longest-common-subsequence/</t>
  </si>
  <si>
    <t xml:space="preserve">Edit Distance</t>
  </si>
  <si>
    <t xml:space="preserve">https://leetcode.com/problems/edit-distance/</t>
  </si>
  <si>
    <t xml:space="preserve">Maximum Profit in Job Scheduling</t>
  </si>
  <si>
    <t xml:space="preserve">https://leetcode.com/problems/maximum-profit-in-job-scheduling/</t>
  </si>
  <si>
    <t xml:space="preserve">Subsets</t>
  </si>
  <si>
    <t xml:space="preserve">https://leetcode.com/problems/subsets/</t>
  </si>
  <si>
    <t xml:space="preserve">Backtracking</t>
  </si>
  <si>
    <t xml:space="preserve">Permutations</t>
  </si>
  <si>
    <t xml:space="preserve">https://leetcode.com/problems/permutations/</t>
  </si>
  <si>
    <t xml:space="preserve">Combination Sum</t>
  </si>
  <si>
    <t xml:space="preserve">https://leetcode.com/problems/combination-sum/</t>
  </si>
  <si>
    <t xml:space="preserve">Letter Combinations of a Phone Number</t>
  </si>
  <si>
    <t xml:space="preserve">https://leetcode.com/problems/letter-combinations-of-a-phone-number/</t>
  </si>
  <si>
    <t xml:space="preserve">Word Search</t>
  </si>
  <si>
    <t xml:space="preserve">https://leetcode.com/problems/word-search/</t>
  </si>
  <si>
    <t xml:space="preserve">Implement Trie (Prefix Tree)</t>
  </si>
  <si>
    <t xml:space="preserve">https://leetcode.com/problems/implement-trie-prefix-tree/</t>
  </si>
  <si>
    <t xml:space="preserve">Trie</t>
  </si>
  <si>
    <t xml:space="preserve">Insert Interval</t>
  </si>
  <si>
    <t xml:space="preserve">https://leetcode.com/problems/insert-interval/</t>
  </si>
  <si>
    <t xml:space="preserve">Intervals</t>
  </si>
  <si>
    <t xml:space="preserve">Merge Intervals</t>
  </si>
  <si>
    <t xml:space="preserve">https://leetcode.com/problems/merge-intervals/</t>
  </si>
  <si>
    <t xml:space="preserve">Jump Game</t>
  </si>
  <si>
    <t xml:space="preserve">https://leetcode.com/problems/jump-game/</t>
  </si>
  <si>
    <t xml:space="preserve">Greedy</t>
  </si>
  <si>
    <t xml:space="preserve">Construct Binary Tree from Preorder and Inorder Traversal</t>
  </si>
  <si>
    <t xml:space="preserve">https://leetcode.com/problems/construct-binary-tree-from-preorder-and-inorder-traversal/</t>
  </si>
  <si>
    <t xml:space="preserve">Kth Largest Element in an Array</t>
  </si>
  <si>
    <t xml:space="preserve">https://leetcode.com/problems/kth-largest-element-in-an-array/</t>
  </si>
  <si>
    <t xml:space="preserve">Trapping Rain Water</t>
  </si>
  <si>
    <t xml:space="preserve">https://leetcode.com/problems/trapping-rain-water/</t>
  </si>
  <si>
    <t xml:space="preserve">Serialize and Deserialize Binary Tree</t>
  </si>
  <si>
    <t xml:space="preserve">https://leetcode.com/problems/serialize-and-deserialize-binary-tree/</t>
  </si>
  <si>
    <t xml:space="preserve">Basic Calculator</t>
  </si>
  <si>
    <t xml:space="preserve">https://leetcode.com/problems/basic-calculator/</t>
  </si>
  <si>
    <t xml:space="preserve">Group Anagrams</t>
  </si>
  <si>
    <t xml:space="preserve">https://leetcode.com/problems/group-anagrams/</t>
  </si>
  <si>
    <t xml:space="preserve">Longest Consecutive Sequence</t>
  </si>
  <si>
    <t xml:space="preserve">https://leetcode.com/problems/longest-consecutive-sequence/</t>
  </si>
  <si>
    <t xml:space="preserve">Sliding Window Maximum</t>
  </si>
  <si>
    <t xml:space="preserve">https://leetcode.com/problems/sliding-window-maximum/</t>
  </si>
  <si>
    <t xml:space="preserve">Decode Ways</t>
  </si>
  <si>
    <t xml:space="preserve">https://leetcode.com/problems/decode-ways/</t>
  </si>
  <si>
    <t xml:space="preserve">Pacific Atlantic Water Flow</t>
  </si>
  <si>
    <t xml:space="preserve">https://leetcode.com/problems/pacific-atlantic-water-flow/</t>
  </si>
  <si>
    <t xml:space="preserve">Gas Station</t>
  </si>
  <si>
    <t xml:space="preserve">https://leetcode.com/problems/gas-station/</t>
  </si>
  <si>
    <t xml:space="preserve">Maximal Square</t>
  </si>
  <si>
    <t xml:space="preserve">https://leetcode.com/problems/maximal-square/</t>
  </si>
  <si>
    <t xml:space="preserve">Course Schedule II</t>
  </si>
  <si>
    <t xml:space="preserve">https://leetcode.com/problems/course-schedule-ii/</t>
  </si>
  <si>
    <t xml:space="preserve">Find Minimum in Rotated Sorted Array</t>
  </si>
  <si>
    <t xml:space="preserve">https://leetcode.com/problems/find-minimum-in-rotated-sorted-array/</t>
  </si>
  <si>
    <t xml:space="preserve">Non-overlapping Intervals</t>
  </si>
  <si>
    <t xml:space="preserve">https://leetcode.com/problems/non-overlapping-intervals/</t>
  </si>
  <si>
    <t xml:space="preserve">House Robber II</t>
  </si>
  <si>
    <t xml:space="preserve">https://leetcode.com/problems/house-robber-ii/</t>
  </si>
  <si>
    <t xml:space="preserve">Rotate Image</t>
  </si>
  <si>
    <t xml:space="preserve">https://leetcode.com/problems/rotate-image/</t>
  </si>
  <si>
    <t xml:space="preserve">Set Matrix Zeroes</t>
  </si>
  <si>
    <t xml:space="preserve">https://leetcode.com/problems/set-matrix-zeroes/</t>
  </si>
  <si>
    <t xml:space="preserve">Remove Nth Node From End of List</t>
  </si>
  <si>
    <t xml:space="preserve">https://leetcode.com/problems/remove-nth-node-from-end-of-list/</t>
  </si>
  <si>
    <t xml:space="preserve">Word Search II</t>
  </si>
  <si>
    <t xml:space="preserve">https://leetcode.com/problems/word-search-ii/</t>
  </si>
  <si>
    <t xml:space="preserve">Reorder List</t>
  </si>
  <si>
    <t xml:space="preserve">https://leetcode.com/problems/reorder-list/</t>
  </si>
  <si>
    <t xml:space="preserve">Copy List with Random Pointer</t>
  </si>
  <si>
    <t xml:space="preserve">https://leetcode.com/problems/copy-list-with-random-pointer/</t>
  </si>
  <si>
    <t xml:space="preserve">Path Sum III</t>
  </si>
  <si>
    <t xml:space="preserve">https://leetcode.com/problems/path-sum-iii/</t>
  </si>
  <si>
    <t xml:space="preserve">Binary Tree Maximum Path Sum</t>
  </si>
  <si>
    <t xml:space="preserve">https://leetcode.com/problems/binary-tree-maximum-path-sum/</t>
  </si>
  <si>
    <t xml:space="preserve">Result</t>
  </si>
  <si>
    <t xml:space="preserve">Mistake / Key Insight</t>
  </si>
  <si>
    <t xml:space="preserve">(example) Any problem not on the DSA Problems list</t>
  </si>
  <si>
    <t xml:space="preserve">Use this tab for company-tagged or extra problems.</t>
  </si>
  <si>
    <t xml:space="preserve">No</t>
  </si>
  <si>
    <t xml:space="preserve">Area</t>
  </si>
  <si>
    <t xml:space="preserve">Resource</t>
  </si>
  <si>
    <t xml:space="preserve">How to use it</t>
  </si>
  <si>
    <t xml:space="preserve">Note</t>
  </si>
  <si>
    <t xml:space="preserve">Grind 75 — techinterviewhandbook.org/grind75</t>
  </si>
  <si>
    <t xml:space="preserve">All 75 default questions are in DSA Problems, regrouped by the plan's pattern days.</t>
  </si>
  <si>
    <t xml:space="preserve">Your reference.</t>
  </si>
  <si>
    <t xml:space="preserve">Extras (30)</t>
  </si>
  <si>
    <t xml:space="preserve">Fill pattern gaps and Week 3 mixed practice.</t>
  </si>
  <si>
    <t xml:space="preserve">System Design Interview Vol 1 &amp; 2 (Alex Xu)</t>
  </si>
  <si>
    <t xml:space="preserve">Walkthroughs for the design days.</t>
  </si>
  <si>
    <t xml:space="preserve">Recalled from memory — verify edition.</t>
  </si>
  <si>
    <t xml:space="preserve">Designing Data-Intensive Applications (Kleppmann)</t>
  </si>
  <si>
    <t xml:space="preserve">Selective: replication, partitioning, consistency.</t>
  </si>
  <si>
    <t xml:space="preserve">Recalled from memory — verify.</t>
  </si>
  <si>
    <t xml:space="preserve">Mocks</t>
  </si>
  <si>
    <t xml:space="preserve">Pramp / interviewing.io / peers</t>
  </si>
  <si>
    <t xml:space="preserve">3 mocks in Week 3.</t>
  </si>
  <si>
    <t xml:space="preserve">Framework</t>
  </si>
  <si>
    <t xml:space="preserve">HLD answer order</t>
  </si>
  <si>
    <t xml:space="preserve">Requirements → estimates → API → data model → high-level design → deep dives → bottlenecks.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</si>
</sst>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d\ dd\-mmm\-yyyy"/>
    <numFmt numFmtId="166" formatCode="0%"/>
    <numFmt numFmtId="167" formatCode="0.0"/>
    <numFmt numFmtId="168" formatCode="General"/>
    <numFmt numFmtId="169" formatCode="ddd\ dd\-mmm"/>
    <numFmt numFmtId="170" formatCode="dd\-mmm"/>
    <numFmt numFmtId="171" formatCode="dd\-mmm\-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sz val="11"/>
      <name val="Arial"/>
      <family val="0"/>
      <charset val="1"/>
    </font>
    <font>
      <u val="single"/>
      <sz val="11"/>
      <color rgb="FF0563C1"/>
      <name val="Arial"/>
      <family val="0"/>
      <charset val="1"/>
    </font>
    <font>
      <i val="true"/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7030A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D9D9D9"/>
        </patternFill>
      </fill>
    </dxf>
    <dxf>
      <font>
        <name val="Arial"/>
        <charset val="1"/>
        <family val="0"/>
        <b val="1"/>
        <color rgb="FF7030A0"/>
      </font>
    </dxf>
    <dxf>
      <fill>
        <patternFill patternType="solid">
          <fgColor rgb="FF0563C1"/>
          <bgColor rgb="FF000000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leetcode.com/problems/two-sum/" TargetMode="External"/><Relationship Id="rId3" Type="http://schemas.openxmlformats.org/officeDocument/2006/relationships/hyperlink" Target="https://leetcode.com/problems/valid-anagram/" TargetMode="External"/><Relationship Id="rId4" Type="http://schemas.openxmlformats.org/officeDocument/2006/relationships/hyperlink" Target="https://leetcode.com/problems/contains-duplicate/" TargetMode="External"/><Relationship Id="rId5" Type="http://schemas.openxmlformats.org/officeDocument/2006/relationships/hyperlink" Target="https://leetcode.com/problems/valid-palindrome/" TargetMode="External"/><Relationship Id="rId6" Type="http://schemas.openxmlformats.org/officeDocument/2006/relationships/hyperlink" Target="https://leetcode.com/problems/product-of-array-except-self/" TargetMode="External"/><Relationship Id="rId7" Type="http://schemas.openxmlformats.org/officeDocument/2006/relationships/hyperlink" Target="https://leetcode.com/problems/3sum/" TargetMode="External"/><Relationship Id="rId8" Type="http://schemas.openxmlformats.org/officeDocument/2006/relationships/hyperlink" Target="https://leetcode.com/problems/container-with-most-water/" TargetMode="External"/><Relationship Id="rId9" Type="http://schemas.openxmlformats.org/officeDocument/2006/relationships/hyperlink" Target="https://leetcode.com/problems/sort-colors/" TargetMode="External"/><Relationship Id="rId10" Type="http://schemas.openxmlformats.org/officeDocument/2006/relationships/hyperlink" Target="https://leetcode.com/problems/best-time-to-buy-and-sell-stock/" TargetMode="External"/><Relationship Id="rId11" Type="http://schemas.openxmlformats.org/officeDocument/2006/relationships/hyperlink" Target="https://leetcode.com/problems/maximum-subarray/" TargetMode="External"/><Relationship Id="rId12" Type="http://schemas.openxmlformats.org/officeDocument/2006/relationships/hyperlink" Target="https://leetcode.com/problems/longest-substring-without-repeating-characters/" TargetMode="External"/><Relationship Id="rId13" Type="http://schemas.openxmlformats.org/officeDocument/2006/relationships/hyperlink" Target="https://leetcode.com/problems/find-all-anagrams-in-a-string/" TargetMode="External"/><Relationship Id="rId14" Type="http://schemas.openxmlformats.org/officeDocument/2006/relationships/hyperlink" Target="https://leetcode.com/problems/minimum-window-substring/" TargetMode="External"/><Relationship Id="rId15" Type="http://schemas.openxmlformats.org/officeDocument/2006/relationships/hyperlink" Target="https://leetcode.com/problems/binary-search/" TargetMode="External"/><Relationship Id="rId16" Type="http://schemas.openxmlformats.org/officeDocument/2006/relationships/hyperlink" Target="https://leetcode.com/problems/first-bad-version/" TargetMode="External"/><Relationship Id="rId17" Type="http://schemas.openxmlformats.org/officeDocument/2006/relationships/hyperlink" Target="https://leetcode.com/problems/search-in-rotated-sorted-array/" TargetMode="External"/><Relationship Id="rId18" Type="http://schemas.openxmlformats.org/officeDocument/2006/relationships/hyperlink" Target="https://leetcode.com/problems/time-based-key-value-store/" TargetMode="External"/><Relationship Id="rId19" Type="http://schemas.openxmlformats.org/officeDocument/2006/relationships/hyperlink" Target="https://leetcode.com/problems/koko-eating-bananas/" TargetMode="External"/><Relationship Id="rId20" Type="http://schemas.openxmlformats.org/officeDocument/2006/relationships/hyperlink" Target="https://leetcode.com/problems/valid-parentheses/" TargetMode="External"/><Relationship Id="rId21" Type="http://schemas.openxmlformats.org/officeDocument/2006/relationships/hyperlink" Target="https://leetcode.com/problems/implement-queue-using-stacks/" TargetMode="External"/><Relationship Id="rId22" Type="http://schemas.openxmlformats.org/officeDocument/2006/relationships/hyperlink" Target="https://leetcode.com/problems/min-stack/" TargetMode="External"/><Relationship Id="rId23" Type="http://schemas.openxmlformats.org/officeDocument/2006/relationships/hyperlink" Target="https://leetcode.com/problems/evaluate-reverse-polish-notation/" TargetMode="External"/><Relationship Id="rId24" Type="http://schemas.openxmlformats.org/officeDocument/2006/relationships/hyperlink" Target="https://leetcode.com/problems/daily-temperatures/" TargetMode="External"/><Relationship Id="rId25" Type="http://schemas.openxmlformats.org/officeDocument/2006/relationships/hyperlink" Target="https://leetcode.com/problems/largest-rectangle-in-histogram/" TargetMode="External"/><Relationship Id="rId26" Type="http://schemas.openxmlformats.org/officeDocument/2006/relationships/hyperlink" Target="https://leetcode.com/problems/k-closest-points-to-origin/" TargetMode="External"/><Relationship Id="rId27" Type="http://schemas.openxmlformats.org/officeDocument/2006/relationships/hyperlink" Target="https://leetcode.com/problems/top-k-frequent-elements/" TargetMode="External"/><Relationship Id="rId28" Type="http://schemas.openxmlformats.org/officeDocument/2006/relationships/hyperlink" Target="https://leetcode.com/problems/task-scheduler/" TargetMode="External"/><Relationship Id="rId29" Type="http://schemas.openxmlformats.org/officeDocument/2006/relationships/hyperlink" Target="https://leetcode.com/problems/merge-k-sorted-lists/" TargetMode="External"/><Relationship Id="rId30" Type="http://schemas.openxmlformats.org/officeDocument/2006/relationships/hyperlink" Target="https://leetcode.com/problems/find-median-from-data-stream/" TargetMode="External"/><Relationship Id="rId31" Type="http://schemas.openxmlformats.org/officeDocument/2006/relationships/hyperlink" Target="https://leetcode.com/problems/merge-two-sorted-lists/" TargetMode="External"/><Relationship Id="rId32" Type="http://schemas.openxmlformats.org/officeDocument/2006/relationships/hyperlink" Target="https://leetcode.com/problems/linked-list-cycle/" TargetMode="External"/><Relationship Id="rId33" Type="http://schemas.openxmlformats.org/officeDocument/2006/relationships/hyperlink" Target="https://leetcode.com/problems/reverse-linked-list/" TargetMode="External"/><Relationship Id="rId34" Type="http://schemas.openxmlformats.org/officeDocument/2006/relationships/hyperlink" Target="https://leetcode.com/problems/middle-of-the-linked-list/" TargetMode="External"/><Relationship Id="rId35" Type="http://schemas.openxmlformats.org/officeDocument/2006/relationships/hyperlink" Target="https://leetcode.com/problems/invert-binary-tree/" TargetMode="External"/><Relationship Id="rId36" Type="http://schemas.openxmlformats.org/officeDocument/2006/relationships/hyperlink" Target="https://leetcode.com/problems/maximum-depth-of-binary-tree/" TargetMode="External"/><Relationship Id="rId37" Type="http://schemas.openxmlformats.org/officeDocument/2006/relationships/hyperlink" Target="https://leetcode.com/problems/balanced-binary-tree/" TargetMode="External"/><Relationship Id="rId38" Type="http://schemas.openxmlformats.org/officeDocument/2006/relationships/hyperlink" Target="https://leetcode.com/problems/diameter-of-binary-tree/" TargetMode="External"/><Relationship Id="rId39" Type="http://schemas.openxmlformats.org/officeDocument/2006/relationships/hyperlink" Target="https://leetcode.com/problems/lowest-common-ancestor-of-a-binary-search-tree/" TargetMode="External"/><Relationship Id="rId40" Type="http://schemas.openxmlformats.org/officeDocument/2006/relationships/hyperlink" Target="https://leetcode.com/problems/binary-tree-level-order-traversal/" TargetMode="External"/><Relationship Id="rId41" Type="http://schemas.openxmlformats.org/officeDocument/2006/relationships/hyperlink" Target="https://leetcode.com/problems/validate-binary-search-tree/" TargetMode="External"/><Relationship Id="rId42" Type="http://schemas.openxmlformats.org/officeDocument/2006/relationships/hyperlink" Target="https://leetcode.com/problems/kth-smallest-element-in-a-bst/" TargetMode="External"/><Relationship Id="rId43" Type="http://schemas.openxmlformats.org/officeDocument/2006/relationships/hyperlink" Target="https://leetcode.com/problems/lowest-common-ancestor-of-a-binary-tree/" TargetMode="External"/><Relationship Id="rId44" Type="http://schemas.openxmlformats.org/officeDocument/2006/relationships/hyperlink" Target="https://leetcode.com/problems/binary-tree-right-side-view/" TargetMode="External"/><Relationship Id="rId45" Type="http://schemas.openxmlformats.org/officeDocument/2006/relationships/hyperlink" Target="https://leetcode.com/problems/spiral-matrix/" TargetMode="External"/><Relationship Id="rId46" Type="http://schemas.openxmlformats.org/officeDocument/2006/relationships/hyperlink" Target="https://leetcode.com/problems/string-to-integer-atoi/" TargetMode="External"/><Relationship Id="rId47" Type="http://schemas.openxmlformats.org/officeDocument/2006/relationships/hyperlink" Target="https://leetcode.com/problems/add-binary/" TargetMode="External"/><Relationship Id="rId48" Type="http://schemas.openxmlformats.org/officeDocument/2006/relationships/hyperlink" Target="https://leetcode.com/problems/lru-cache/" TargetMode="External"/><Relationship Id="rId49" Type="http://schemas.openxmlformats.org/officeDocument/2006/relationships/hyperlink" Target="https://leetcode.com/problems/ransom-note/" TargetMode="External"/><Relationship Id="rId50" Type="http://schemas.openxmlformats.org/officeDocument/2006/relationships/hyperlink" Target="https://leetcode.com/problems/majority-element/" TargetMode="External"/><Relationship Id="rId51" Type="http://schemas.openxmlformats.org/officeDocument/2006/relationships/hyperlink" Target="https://leetcode.com/problems/longest-palindrome/" TargetMode="External"/><Relationship Id="rId52" Type="http://schemas.openxmlformats.org/officeDocument/2006/relationships/hyperlink" Target="https://leetcode.com/problems/flood-fill/" TargetMode="External"/><Relationship Id="rId53" Type="http://schemas.openxmlformats.org/officeDocument/2006/relationships/hyperlink" Target="https://leetcode.com/problems/number-of-islands/" TargetMode="External"/><Relationship Id="rId54" Type="http://schemas.openxmlformats.org/officeDocument/2006/relationships/hyperlink" Target="https://leetcode.com/problems/rotting-oranges/" TargetMode="External"/><Relationship Id="rId55" Type="http://schemas.openxmlformats.org/officeDocument/2006/relationships/hyperlink" Target="https://leetcode.com/problems/01-matrix/" TargetMode="External"/><Relationship Id="rId56" Type="http://schemas.openxmlformats.org/officeDocument/2006/relationships/hyperlink" Target="https://leetcode.com/problems/clone-graph/" TargetMode="External"/><Relationship Id="rId57" Type="http://schemas.openxmlformats.org/officeDocument/2006/relationships/hyperlink" Target="https://leetcode.com/problems/course-schedule/" TargetMode="External"/><Relationship Id="rId58" Type="http://schemas.openxmlformats.org/officeDocument/2006/relationships/hyperlink" Target="https://leetcode.com/problems/accounts-merge/" TargetMode="External"/><Relationship Id="rId59" Type="http://schemas.openxmlformats.org/officeDocument/2006/relationships/hyperlink" Target="https://leetcode.com/problems/redundant-connection/" TargetMode="External"/><Relationship Id="rId60" Type="http://schemas.openxmlformats.org/officeDocument/2006/relationships/hyperlink" Target="https://leetcode.com/problems/network-delay-time/" TargetMode="External"/><Relationship Id="rId61" Type="http://schemas.openxmlformats.org/officeDocument/2006/relationships/hyperlink" Target="https://leetcode.com/problems/minimum-height-trees/" TargetMode="External"/><Relationship Id="rId62" Type="http://schemas.openxmlformats.org/officeDocument/2006/relationships/hyperlink" Target="https://leetcode.com/problems/word-ladder/" TargetMode="External"/><Relationship Id="rId63" Type="http://schemas.openxmlformats.org/officeDocument/2006/relationships/hyperlink" Target="https://leetcode.com/problems/climbing-stairs/" TargetMode="External"/><Relationship Id="rId64" Type="http://schemas.openxmlformats.org/officeDocument/2006/relationships/hyperlink" Target="https://leetcode.com/problems/house-robber/" TargetMode="External"/><Relationship Id="rId65" Type="http://schemas.openxmlformats.org/officeDocument/2006/relationships/hyperlink" Target="https://leetcode.com/problems/coin-change/" TargetMode="External"/><Relationship Id="rId66" Type="http://schemas.openxmlformats.org/officeDocument/2006/relationships/hyperlink" Target="https://leetcode.com/problems/unique-paths/" TargetMode="External"/><Relationship Id="rId67" Type="http://schemas.openxmlformats.org/officeDocument/2006/relationships/hyperlink" Target="https://leetcode.com/problems/partition-equal-subset-sum/" TargetMode="External"/><Relationship Id="rId68" Type="http://schemas.openxmlformats.org/officeDocument/2006/relationships/hyperlink" Target="https://leetcode.com/problems/longest-increasing-subsequence/" TargetMode="External"/><Relationship Id="rId69" Type="http://schemas.openxmlformats.org/officeDocument/2006/relationships/hyperlink" Target="https://leetcode.com/problems/word-break/" TargetMode="External"/><Relationship Id="rId70" Type="http://schemas.openxmlformats.org/officeDocument/2006/relationships/hyperlink" Target="https://leetcode.com/problems/longest-palindromic-substring/" TargetMode="External"/><Relationship Id="rId71" Type="http://schemas.openxmlformats.org/officeDocument/2006/relationships/hyperlink" Target="https://leetcode.com/problems/longest-common-subsequence/" TargetMode="External"/><Relationship Id="rId72" Type="http://schemas.openxmlformats.org/officeDocument/2006/relationships/hyperlink" Target="https://leetcode.com/problems/edit-distance/" TargetMode="External"/><Relationship Id="rId73" Type="http://schemas.openxmlformats.org/officeDocument/2006/relationships/hyperlink" Target="https://leetcode.com/problems/maximum-profit-in-job-scheduling/" TargetMode="External"/><Relationship Id="rId74" Type="http://schemas.openxmlformats.org/officeDocument/2006/relationships/hyperlink" Target="https://leetcode.com/problems/subsets/" TargetMode="External"/><Relationship Id="rId75" Type="http://schemas.openxmlformats.org/officeDocument/2006/relationships/hyperlink" Target="https://leetcode.com/problems/permutations/" TargetMode="External"/><Relationship Id="rId76" Type="http://schemas.openxmlformats.org/officeDocument/2006/relationships/hyperlink" Target="https://leetcode.com/problems/combination-sum/" TargetMode="External"/><Relationship Id="rId77" Type="http://schemas.openxmlformats.org/officeDocument/2006/relationships/hyperlink" Target="https://leetcode.com/problems/letter-combinations-of-a-phone-number/" TargetMode="External"/><Relationship Id="rId78" Type="http://schemas.openxmlformats.org/officeDocument/2006/relationships/hyperlink" Target="https://leetcode.com/problems/word-search/" TargetMode="External"/><Relationship Id="rId79" Type="http://schemas.openxmlformats.org/officeDocument/2006/relationships/hyperlink" Target="https://leetcode.com/problems/implement-trie-prefix-tree/" TargetMode="External"/><Relationship Id="rId80" Type="http://schemas.openxmlformats.org/officeDocument/2006/relationships/hyperlink" Target="https://leetcode.com/problems/insert-interval/" TargetMode="External"/><Relationship Id="rId81" Type="http://schemas.openxmlformats.org/officeDocument/2006/relationships/hyperlink" Target="https://leetcode.com/problems/merge-intervals/" TargetMode="External"/><Relationship Id="rId82" Type="http://schemas.openxmlformats.org/officeDocument/2006/relationships/hyperlink" Target="https://leetcode.com/problems/jump-game/" TargetMode="External"/><Relationship Id="rId83" Type="http://schemas.openxmlformats.org/officeDocument/2006/relationships/hyperlink" Target="https://leetcode.com/problems/construct-binary-tree-from-preorder-and-inorder-traversal/" TargetMode="External"/><Relationship Id="rId84" Type="http://schemas.openxmlformats.org/officeDocument/2006/relationships/hyperlink" Target="https://leetcode.com/problems/kth-largest-element-in-an-array/" TargetMode="External"/><Relationship Id="rId85" Type="http://schemas.openxmlformats.org/officeDocument/2006/relationships/hyperlink" Target="https://leetcode.com/problems/trapping-rain-water/" TargetMode="External"/><Relationship Id="rId86" Type="http://schemas.openxmlformats.org/officeDocument/2006/relationships/hyperlink" Target="https://leetcode.com/problems/serialize-and-deserialize-binary-tree/" TargetMode="External"/><Relationship Id="rId87" Type="http://schemas.openxmlformats.org/officeDocument/2006/relationships/hyperlink" Target="https://leetcode.com/problems/basic-calculator/" TargetMode="External"/><Relationship Id="rId88" Type="http://schemas.openxmlformats.org/officeDocument/2006/relationships/hyperlink" Target="https://leetcode.com/problems/group-anagrams/" TargetMode="External"/><Relationship Id="rId89" Type="http://schemas.openxmlformats.org/officeDocument/2006/relationships/hyperlink" Target="https://leetcode.com/problems/longest-consecutive-sequence/" TargetMode="External"/><Relationship Id="rId90" Type="http://schemas.openxmlformats.org/officeDocument/2006/relationships/hyperlink" Target="https://leetcode.com/problems/sliding-window-maximum/" TargetMode="External"/><Relationship Id="rId91" Type="http://schemas.openxmlformats.org/officeDocument/2006/relationships/hyperlink" Target="https://leetcode.com/problems/decode-ways/" TargetMode="External"/><Relationship Id="rId92" Type="http://schemas.openxmlformats.org/officeDocument/2006/relationships/hyperlink" Target="https://leetcode.com/problems/pacific-atlantic-water-flow/" TargetMode="External"/><Relationship Id="rId93" Type="http://schemas.openxmlformats.org/officeDocument/2006/relationships/hyperlink" Target="https://leetcode.com/problems/gas-station/" TargetMode="External"/><Relationship Id="rId94" Type="http://schemas.openxmlformats.org/officeDocument/2006/relationships/hyperlink" Target="https://leetcode.com/problems/maximal-square/" TargetMode="External"/><Relationship Id="rId95" Type="http://schemas.openxmlformats.org/officeDocument/2006/relationships/hyperlink" Target="https://leetcode.com/problems/course-schedule-ii/" TargetMode="External"/><Relationship Id="rId96" Type="http://schemas.openxmlformats.org/officeDocument/2006/relationships/hyperlink" Target="https://leetcode.com/problems/find-minimum-in-rotated-sorted-array/" TargetMode="External"/><Relationship Id="rId97" Type="http://schemas.openxmlformats.org/officeDocument/2006/relationships/hyperlink" Target="https://leetcode.com/problems/non-overlapping-intervals/" TargetMode="External"/><Relationship Id="rId98" Type="http://schemas.openxmlformats.org/officeDocument/2006/relationships/hyperlink" Target="https://leetcode.com/problems/house-robber-ii/" TargetMode="External"/><Relationship Id="rId99" Type="http://schemas.openxmlformats.org/officeDocument/2006/relationships/hyperlink" Target="https://leetcode.com/problems/rotate-image/" TargetMode="External"/><Relationship Id="rId100" Type="http://schemas.openxmlformats.org/officeDocument/2006/relationships/hyperlink" Target="https://leetcode.com/problems/set-matrix-zeroes/" TargetMode="External"/><Relationship Id="rId101" Type="http://schemas.openxmlformats.org/officeDocument/2006/relationships/hyperlink" Target="https://leetcode.com/problems/remove-nth-node-from-end-of-list/" TargetMode="External"/><Relationship Id="rId102" Type="http://schemas.openxmlformats.org/officeDocument/2006/relationships/hyperlink" Target="https://leetcode.com/problems/word-search-ii/" TargetMode="External"/><Relationship Id="rId103" Type="http://schemas.openxmlformats.org/officeDocument/2006/relationships/hyperlink" Target="https://leetcode.com/problems/reorder-list/" TargetMode="External"/><Relationship Id="rId104" Type="http://schemas.openxmlformats.org/officeDocument/2006/relationships/hyperlink" Target="https://leetcode.com/problems/copy-list-with-random-pointer/" TargetMode="External"/><Relationship Id="rId105" Type="http://schemas.openxmlformats.org/officeDocument/2006/relationships/hyperlink" Target="https://leetcode.com/problems/path-sum-iii/" TargetMode="External"/><Relationship Id="rId106" Type="http://schemas.openxmlformats.org/officeDocument/2006/relationships/hyperlink" Target="https://leetcode.com/problems/binary-tree-maximum-path-sum/" TargetMode="External"/><Relationship Id="rId107" Type="http://schemas.openxmlformats.org/officeDocument/2006/relationships/drawing" Target="../drawings/drawing2.xml"/><Relationship Id="rId108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techinterviewhandbook.org/grind75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0" t="s">
        <v>2</v>
      </c>
      <c r="B4" s="3" t="n">
        <v>46316</v>
      </c>
    </row>
    <row r="5" customFormat="false" ht="15" hidden="false" customHeight="false" outlineLevel="0" collapsed="false">
      <c r="A5" s="0" t="s">
        <v>3</v>
      </c>
      <c r="B5" s="4" t="n">
        <f aca="false">B4+20</f>
        <v>46336</v>
      </c>
    </row>
    <row r="6" customFormat="false" ht="15" hidden="false" customHeight="false" outlineLevel="0" collapsed="false">
      <c r="A6" s="0" t="s">
        <v>4</v>
      </c>
      <c r="B6" s="4" t="n">
        <f aca="true">TODAY()</f>
        <v>46315</v>
      </c>
    </row>
    <row r="7" customFormat="false" ht="15" hidden="false" customHeight="false" outlineLevel="0" collapsed="false">
      <c r="A7" s="0" t="s">
        <v>5</v>
      </c>
      <c r="B7" s="0" t="str">
        <f aca="false">IF(B6&lt;B4,"Not started",IF(B6&gt;B5,"Finished",B6-B4+1))</f>
        <v>Not started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0" t="s">
        <v>7</v>
      </c>
      <c r="B10" s="0" t="n">
        <f aca="false">COUNTA(Plan!A2:A55)</f>
        <v>54</v>
      </c>
    </row>
    <row r="11" customFormat="false" ht="15" hidden="false" customHeight="false" outlineLevel="0" collapsed="false">
      <c r="A11" s="0" t="s">
        <v>8</v>
      </c>
      <c r="B11" s="0" t="n">
        <f aca="false">COUNTIF(Plan!K2:K55,"Done")</f>
        <v>0</v>
      </c>
    </row>
    <row r="12" customFormat="false" ht="15" hidden="false" customHeight="false" outlineLevel="0" collapsed="false">
      <c r="A12" s="0" t="s">
        <v>9</v>
      </c>
      <c r="B12" s="6" t="n">
        <f aca="false">IFERROR(B11/B10,0)</f>
        <v>0</v>
      </c>
    </row>
    <row r="13" customFormat="false" ht="15" hidden="false" customHeight="false" outlineLevel="0" collapsed="false">
      <c r="A13" s="0" t="s">
        <v>10</v>
      </c>
      <c r="B13" s="0" t="n">
        <f aca="false">COUNTIFS(Plan!D2:D55,"&lt;"&amp;B6,Plan!K2:K55,"&lt;&gt;Done",Plan!K2:K55,"&lt;&gt;Skipped")</f>
        <v>0</v>
      </c>
    </row>
    <row r="14" customFormat="false" ht="15" hidden="false" customHeight="false" outlineLevel="0" collapsed="false">
      <c r="A14" s="0" t="s">
        <v>11</v>
      </c>
      <c r="B14" s="0" t="n">
        <f aca="false">SUM(Plan!J2:J55)</f>
        <v>93.5</v>
      </c>
    </row>
    <row r="15" customFormat="false" ht="15" hidden="false" customHeight="false" outlineLevel="0" collapsed="false">
      <c r="A15" s="0" t="s">
        <v>12</v>
      </c>
      <c r="B15" s="0" t="n">
        <f aca="false">SUM(Plan!M2:M55)</f>
        <v>0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0" t="s">
        <v>14</v>
      </c>
      <c r="B18" s="0" t="n">
        <f aca="false">COUNTA('DSA Problems'!C2:C106)</f>
        <v>105</v>
      </c>
    </row>
    <row r="19" customFormat="false" ht="15" hidden="false" customHeight="false" outlineLevel="0" collapsed="false">
      <c r="A19" s="0" t="s">
        <v>15</v>
      </c>
      <c r="B19" s="0" t="n">
        <f aca="false">COUNTIF('DSA Problems'!$J$2:$J$106,"Solved")</f>
        <v>0</v>
      </c>
    </row>
    <row r="20" customFormat="false" ht="15" hidden="false" customHeight="false" outlineLevel="0" collapsed="false">
      <c r="A20" s="0" t="s">
        <v>16</v>
      </c>
      <c r="B20" s="0" t="n">
        <f aca="false">COUNTIF('DSA Problems'!$J$2:$J$106,"Solved with hint")</f>
        <v>0</v>
      </c>
    </row>
    <row r="21" customFormat="false" ht="15" hidden="false" customHeight="false" outlineLevel="0" collapsed="false">
      <c r="A21" s="0" t="s">
        <v>17</v>
      </c>
      <c r="B21" s="0" t="n">
        <f aca="false">COUNTIF('DSA Problems'!$J$2:$J$106,"Failed")</f>
        <v>0</v>
      </c>
    </row>
    <row r="22" customFormat="false" ht="15" hidden="false" customHeight="false" outlineLevel="0" collapsed="false">
      <c r="A22" s="0" t="s">
        <v>18</v>
      </c>
      <c r="B22" s="0" t="n">
        <f aca="false">COUNTIF('DSA Problems'!$J$2:$J$106,"Skipped")</f>
        <v>0</v>
      </c>
    </row>
    <row r="23" customFormat="false" ht="15" hidden="false" customHeight="false" outlineLevel="0" collapsed="false">
      <c r="A23" s="0" t="s">
        <v>19</v>
      </c>
      <c r="B23" s="6" t="n">
        <f aca="false">IFERROR((B19+B20+B21+B22)/B18,0)</f>
        <v>0</v>
      </c>
    </row>
    <row r="24" customFormat="false" ht="15" hidden="false" customHeight="false" outlineLevel="0" collapsed="false">
      <c r="A24" s="0" t="s">
        <v>20</v>
      </c>
      <c r="B24" s="0" t="n">
        <f aca="false">COUNTIFS('DSA Problems'!B2:B106,"Grind 75",'DSA Problems'!$J$2:$J$106,"Solved")+COUNTIFS('DSA Problems'!B2:B106,"Grind 75",'DSA Problems'!$J$2:$J$106,"Solved with hint")</f>
        <v>0</v>
      </c>
    </row>
    <row r="25" customFormat="false" ht="15" hidden="false" customHeight="false" outlineLevel="0" collapsed="false">
      <c r="A25" s="0" t="s">
        <v>21</v>
      </c>
      <c r="B25" s="0" t="n">
        <f aca="false">COUNTIFS('DSA Problems'!I2:I106,"&lt;="&amp;B6,'DSA Problems'!$J$2:$J$106,"Not started")</f>
        <v>0</v>
      </c>
    </row>
    <row r="26" customFormat="false" ht="15" hidden="false" customHeight="false" outlineLevel="0" collapsed="false">
      <c r="A26" s="0" t="s">
        <v>22</v>
      </c>
      <c r="B26" s="0" t="n">
        <f aca="false">COUNTIFS('DSA Problems'!$J$2:$J$106,"Failed",'DSA Problems'!N2:N106,"&lt;&gt;Yes")+COUNTIFS('DSA Problems'!$J$2:$J$106,"Solved with hint",'DSA Problems'!N2:N106,"&lt;&gt;Yes")</f>
        <v>0</v>
      </c>
    </row>
    <row r="27" customFormat="false" ht="15" hidden="false" customHeight="false" outlineLevel="0" collapsed="false">
      <c r="A27" s="0" t="s">
        <v>23</v>
      </c>
      <c r="B27" s="0" t="n">
        <f aca="false">COUNTA('Extra Problem Log'!B3:B200)</f>
        <v>0</v>
      </c>
    </row>
    <row r="28" customFormat="false" ht="15" hidden="false" customHeight="false" outlineLevel="0" collapsed="false">
      <c r="A28" s="0" t="s">
        <v>24</v>
      </c>
      <c r="B28" s="7" t="str">
        <f aca="false">IFERROR(AVERAGE('DSA Problems'!L2:L106),"-")</f>
        <v>-</v>
      </c>
    </row>
    <row r="31" customFormat="false" ht="15" hidden="false" customHeight="false" outlineLevel="0" collapsed="false">
      <c r="A31" s="5" t="s">
        <v>25</v>
      </c>
    </row>
    <row r="32" customFormat="false" ht="15" hidden="false" customHeight="false" outlineLevel="0" collapsed="false">
      <c r="A32" s="8" t="s">
        <v>26</v>
      </c>
      <c r="B32" s="8" t="s">
        <v>27</v>
      </c>
      <c r="C32" s="8" t="s">
        <v>15</v>
      </c>
      <c r="D32" s="8" t="s">
        <v>28</v>
      </c>
      <c r="E32" s="8" t="s">
        <v>17</v>
      </c>
    </row>
    <row r="33" customFormat="false" ht="15" hidden="false" customHeight="false" outlineLevel="0" collapsed="false">
      <c r="A33" s="0" t="s">
        <v>29</v>
      </c>
      <c r="B33" s="0" t="n">
        <f aca="false">COUNTIF('DSA Problems'!$E$2:$E$106,A33)</f>
        <v>23</v>
      </c>
      <c r="C33" s="0" t="n">
        <f aca="false">COUNTIFS('DSA Problems'!$E$2:$E$106,$A33,'DSA Problems'!$J$2:$J$106,"Solved")</f>
        <v>0</v>
      </c>
      <c r="D33" s="0" t="n">
        <f aca="false">COUNTIFS('DSA Problems'!$E$2:$E$106,$A33,'DSA Problems'!$J$2:$J$106,"Solved with hint")</f>
        <v>0</v>
      </c>
      <c r="E33" s="0" t="n">
        <f aca="false">COUNTIFS('DSA Problems'!$E$2:$E$106,$A33,'DSA Problems'!$J$2:$J$106,"Failed")</f>
        <v>0</v>
      </c>
    </row>
    <row r="34" customFormat="false" ht="15" hidden="false" customHeight="false" outlineLevel="0" collapsed="false">
      <c r="A34" s="0" t="s">
        <v>30</v>
      </c>
      <c r="B34" s="0" t="n">
        <f aca="false">COUNTIF('DSA Problems'!$E$2:$E$106,A34)</f>
        <v>70</v>
      </c>
      <c r="C34" s="0" t="n">
        <f aca="false">COUNTIFS('DSA Problems'!$E$2:$E$106,$A34,'DSA Problems'!$J$2:$J$106,"Solved")</f>
        <v>0</v>
      </c>
      <c r="D34" s="0" t="n">
        <f aca="false">COUNTIFS('DSA Problems'!$E$2:$E$106,$A34,'DSA Problems'!$J$2:$J$106,"Solved with hint")</f>
        <v>0</v>
      </c>
      <c r="E34" s="0" t="n">
        <f aca="false">COUNTIFS('DSA Problems'!$E$2:$E$106,$A34,'DSA Problems'!$J$2:$J$106,"Failed")</f>
        <v>0</v>
      </c>
    </row>
    <row r="35" customFormat="false" ht="15" hidden="false" customHeight="false" outlineLevel="0" collapsed="false">
      <c r="A35" s="0" t="s">
        <v>31</v>
      </c>
      <c r="B35" s="0" t="n">
        <f aca="false">COUNTIF('DSA Problems'!$E$2:$E$106,A35)</f>
        <v>12</v>
      </c>
      <c r="C35" s="0" t="n">
        <f aca="false">COUNTIFS('DSA Problems'!$E$2:$E$106,$A35,'DSA Problems'!$J$2:$J$106,"Solved")</f>
        <v>0</v>
      </c>
      <c r="D35" s="0" t="n">
        <f aca="false">COUNTIFS('DSA Problems'!$E$2:$E$106,$A35,'DSA Problems'!$J$2:$J$106,"Solved with hint")</f>
        <v>0</v>
      </c>
      <c r="E35" s="0" t="n">
        <f aca="false">COUNTIFS('DSA Problems'!$E$2:$E$106,$A35,'DSA Problems'!$J$2:$J$106,"Failed")</f>
        <v>0</v>
      </c>
    </row>
    <row r="37" customFormat="false" ht="15" hidden="false" customHeight="false" outlineLevel="0" collapsed="false">
      <c r="A37" s="5" t="s">
        <v>32</v>
      </c>
    </row>
    <row r="38" customFormat="false" ht="15" hidden="false" customHeight="false" outlineLevel="0" collapsed="false">
      <c r="A38" s="8" t="s">
        <v>33</v>
      </c>
      <c r="B38" s="8" t="s">
        <v>34</v>
      </c>
      <c r="C38" s="8" t="s">
        <v>35</v>
      </c>
      <c r="D38" s="8" t="s">
        <v>36</v>
      </c>
      <c r="E38" s="8" t="s">
        <v>37</v>
      </c>
      <c r="F38" s="8" t="s">
        <v>38</v>
      </c>
      <c r="G38" s="8" t="s">
        <v>39</v>
      </c>
      <c r="H38" s="8" t="s">
        <v>40</v>
      </c>
    </row>
    <row r="39" customFormat="false" ht="15" hidden="false" customHeight="false" outlineLevel="0" collapsed="false">
      <c r="A39" s="0" t="n">
        <v>1</v>
      </c>
      <c r="B39" s="0" t="n">
        <f aca="false">COUNTIF(Plan!B2:B55,A39)</f>
        <v>16</v>
      </c>
      <c r="C39" s="0" t="n">
        <f aca="false">COUNTIFS(Plan!B2:B55,A39,Plan!K2:K55,"Done")</f>
        <v>0</v>
      </c>
      <c r="D39" s="6" t="n">
        <f aca="false">IFERROR(C39/B39,0)</f>
        <v>0</v>
      </c>
      <c r="E39" s="9" t="n">
        <f aca="false">SUMIF(Plan!B2:B55,A39,Plan!I2:I55)</f>
        <v>50</v>
      </c>
      <c r="F39" s="9" t="n">
        <f aca="false">SUMIF(Plan!B2:B55,A39,Plan!L2:L55)</f>
        <v>0</v>
      </c>
      <c r="G39" s="9" t="n">
        <f aca="false">SUMIF(Plan!B2:B55,A39,Plan!J2:J55)</f>
        <v>31.5</v>
      </c>
      <c r="H39" s="9" t="n">
        <f aca="false">SUMIF(Plan!B2:B55,A39,Plan!M2:M55)</f>
        <v>0</v>
      </c>
    </row>
    <row r="40" customFormat="false" ht="15" hidden="false" customHeight="false" outlineLevel="0" collapsed="false">
      <c r="A40" s="0" t="n">
        <v>2</v>
      </c>
      <c r="B40" s="0" t="n">
        <f aca="false">COUNTIF(Plan!B2:B55,A40)</f>
        <v>17</v>
      </c>
      <c r="C40" s="0" t="n">
        <f aca="false">COUNTIFS(Plan!B2:B55,A40,Plan!K2:K55,"Done")</f>
        <v>0</v>
      </c>
      <c r="D40" s="6" t="n">
        <f aca="false">IFERROR(C40/B40,0)</f>
        <v>0</v>
      </c>
      <c r="E40" s="9" t="n">
        <f aca="false">SUMIF(Plan!B2:B55,A40,Plan!I2:I55)</f>
        <v>38</v>
      </c>
      <c r="F40" s="9" t="n">
        <f aca="false">SUMIF(Plan!B2:B55,A40,Plan!L2:L55)</f>
        <v>0</v>
      </c>
      <c r="G40" s="9" t="n">
        <f aca="false">SUMIF(Plan!B2:B55,A40,Plan!J2:J55)</f>
        <v>31.5</v>
      </c>
      <c r="H40" s="9" t="n">
        <f aca="false">SUMIF(Plan!B2:B55,A40,Plan!M2:M55)</f>
        <v>0</v>
      </c>
    </row>
    <row r="41" customFormat="false" ht="15" hidden="false" customHeight="false" outlineLevel="0" collapsed="false">
      <c r="A41" s="0" t="n">
        <v>3</v>
      </c>
      <c r="B41" s="0" t="n">
        <f aca="false">COUNTIF(Plan!B2:B55,A41)</f>
        <v>21</v>
      </c>
      <c r="C41" s="0" t="n">
        <f aca="false">COUNTIFS(Plan!B2:B55,A41,Plan!K2:K55,"Done")</f>
        <v>0</v>
      </c>
      <c r="D41" s="6" t="n">
        <f aca="false">IFERROR(C41/B41,0)</f>
        <v>0</v>
      </c>
      <c r="E41" s="9" t="n">
        <f aca="false">SUMIF(Plan!B2:B55,A41,Plan!I2:I55)</f>
        <v>17</v>
      </c>
      <c r="F41" s="9" t="n">
        <f aca="false">SUMIF(Plan!B2:B55,A41,Plan!L2:L55)</f>
        <v>0</v>
      </c>
      <c r="G41" s="9" t="n">
        <f aca="false">SUMIF(Plan!B2:B55,A41,Plan!J2:J55)</f>
        <v>30.5</v>
      </c>
      <c r="H41" s="9" t="n">
        <f aca="false">SUMIF(Plan!B2:B55,A41,Plan!M2:M55)</f>
        <v>0</v>
      </c>
    </row>
    <row r="44" customFormat="false" ht="15" hidden="false" customHeight="false" outlineLevel="0" collapsed="false">
      <c r="A44" s="5" t="s">
        <v>41</v>
      </c>
    </row>
    <row r="45" customFormat="false" ht="15" hidden="false" customHeight="false" outlineLevel="0" collapsed="false">
      <c r="A45" s="8" t="s">
        <v>42</v>
      </c>
      <c r="B45" s="8" t="s">
        <v>34</v>
      </c>
      <c r="C45" s="8" t="s">
        <v>35</v>
      </c>
      <c r="D45" s="8" t="s">
        <v>36</v>
      </c>
      <c r="E45" s="8" t="s">
        <v>39</v>
      </c>
      <c r="F45" s="8" t="s">
        <v>40</v>
      </c>
    </row>
    <row r="46" customFormat="false" ht="15" hidden="false" customHeight="false" outlineLevel="0" collapsed="false">
      <c r="A46" s="0" t="s">
        <v>43</v>
      </c>
      <c r="B46" s="0" t="n">
        <f aca="false">COUNTIF(Plan!F2:F55,A46)</f>
        <v>21</v>
      </c>
      <c r="C46" s="0" t="n">
        <f aca="false">COUNTIFS(Plan!F2:F55,A46,Plan!K2:K55,"Done")</f>
        <v>0</v>
      </c>
      <c r="D46" s="6" t="n">
        <f aca="false">IFERROR(C46/B46,0)</f>
        <v>0</v>
      </c>
      <c r="E46" s="9" t="n">
        <f aca="false">SUMIF(Plan!F2:F55,A46,Plan!J2:J55)</f>
        <v>41.25</v>
      </c>
      <c r="F46" s="9" t="n">
        <f aca="false">SUMIF(Plan!F2:F55,A46,Plan!M2:M55)</f>
        <v>0</v>
      </c>
    </row>
    <row r="47" customFormat="false" ht="15" hidden="false" customHeight="false" outlineLevel="0" collapsed="false">
      <c r="A47" s="0" t="s">
        <v>44</v>
      </c>
      <c r="B47" s="0" t="n">
        <f aca="false">COUNTIF(Plan!F2:F55,A47)</f>
        <v>18</v>
      </c>
      <c r="C47" s="0" t="n">
        <f aca="false">COUNTIFS(Plan!F2:F55,A47,Plan!K2:K55,"Done")</f>
        <v>0</v>
      </c>
      <c r="D47" s="6" t="n">
        <f aca="false">IFERROR(C47/B47,0)</f>
        <v>0</v>
      </c>
      <c r="E47" s="9" t="n">
        <f aca="false">SUMIF(Plan!F2:F55,A47,Plan!J2:J55)</f>
        <v>30.5</v>
      </c>
      <c r="F47" s="9" t="n">
        <f aca="false">SUMIF(Plan!F2:F55,A47,Plan!M2:M55)</f>
        <v>0</v>
      </c>
    </row>
    <row r="48" customFormat="false" ht="15" hidden="false" customHeight="false" outlineLevel="0" collapsed="false">
      <c r="A48" s="0" t="s">
        <v>45</v>
      </c>
      <c r="B48" s="0" t="n">
        <f aca="false">COUNTIF(Plan!F2:F55,A48)</f>
        <v>6</v>
      </c>
      <c r="C48" s="0" t="n">
        <f aca="false">COUNTIFS(Plan!F2:F55,A48,Plan!K2:K55,"Done")</f>
        <v>0</v>
      </c>
      <c r="D48" s="6" t="n">
        <f aca="false">IFERROR(C48/B48,0)</f>
        <v>0</v>
      </c>
      <c r="E48" s="9" t="n">
        <f aca="false">SUMIF(Plan!F2:F55,A48,Plan!J2:J55)</f>
        <v>12</v>
      </c>
      <c r="F48" s="9" t="n">
        <f aca="false">SUMIF(Plan!F2:F55,A48,Plan!M2:M55)</f>
        <v>0</v>
      </c>
    </row>
    <row r="49" customFormat="false" ht="15" hidden="false" customHeight="false" outlineLevel="0" collapsed="false">
      <c r="A49" s="0" t="s">
        <v>46</v>
      </c>
      <c r="B49" s="0" t="n">
        <f aca="false">COUNTIF(Plan!F2:F55,A49)</f>
        <v>3</v>
      </c>
      <c r="C49" s="0" t="n">
        <f aca="false">COUNTIFS(Plan!F2:F55,A49,Plan!K2:K55,"Done")</f>
        <v>0</v>
      </c>
      <c r="D49" s="6" t="n">
        <f aca="false">IFERROR(C49/B49,0)</f>
        <v>0</v>
      </c>
      <c r="E49" s="9" t="n">
        <f aca="false">SUMIF(Plan!F2:F55,A49,Plan!J2:J55)</f>
        <v>2.25</v>
      </c>
      <c r="F49" s="9" t="n">
        <f aca="false">SUMIF(Plan!F2:F55,A49,Plan!M2:M55)</f>
        <v>0</v>
      </c>
    </row>
    <row r="50" customFormat="false" ht="15" hidden="false" customHeight="false" outlineLevel="0" collapsed="false">
      <c r="A50" s="0" t="s">
        <v>47</v>
      </c>
      <c r="B50" s="0" t="n">
        <f aca="false">COUNTIF(Plan!F2:F55,A50)</f>
        <v>3</v>
      </c>
      <c r="C50" s="0" t="n">
        <f aca="false">COUNTIFS(Plan!F2:F55,A50,Plan!K2:K55,"Done")</f>
        <v>0</v>
      </c>
      <c r="D50" s="6" t="n">
        <f aca="false">IFERROR(C50/B50,0)</f>
        <v>0</v>
      </c>
      <c r="E50" s="9" t="n">
        <f aca="false">SUMIF(Plan!F2:F55,A50,Plan!J2:J55)</f>
        <v>3.5</v>
      </c>
      <c r="F50" s="9" t="n">
        <f aca="false">SUMIF(Plan!F2:F55,A50,Plan!M2:M55)</f>
        <v>0</v>
      </c>
    </row>
    <row r="51" customFormat="false" ht="15" hidden="false" customHeight="false" outlineLevel="0" collapsed="false">
      <c r="A51" s="0" t="s">
        <v>48</v>
      </c>
      <c r="B51" s="0" t="n">
        <f aca="false">COUNTIF(Plan!F2:F55,A51)</f>
        <v>3</v>
      </c>
      <c r="C51" s="0" t="n">
        <f aca="false">COUNTIFS(Plan!F2:F55,A51,Plan!K2:K55,"Done")</f>
        <v>0</v>
      </c>
      <c r="D51" s="6" t="n">
        <f aca="false">IFERROR(C51/B51,0)</f>
        <v>0</v>
      </c>
      <c r="E51" s="9" t="n">
        <f aca="false">SUMIF(Plan!F2:F55,A51,Plan!J2:J55)</f>
        <v>4</v>
      </c>
      <c r="F51" s="9" t="n">
        <f aca="false">SUMIF(Plan!F2:F55,A51,Plan!M2:M55)</f>
        <v>0</v>
      </c>
    </row>
    <row r="53" customFormat="false" ht="15" hidden="false" customHeight="false" outlineLevel="0" collapsed="false">
      <c r="A53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34"/>
    <col collapsed="false" customWidth="true" hidden="false" outlineLevel="0" max="8" min="8" style="0" width="46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3"/>
    <col collapsed="false" customWidth="true" hidden="false" outlineLevel="0" max="13" min="12" style="0" width="10"/>
    <col collapsed="false" customWidth="true" hidden="false" outlineLevel="0" max="14" min="14" style="0" width="12"/>
    <col collapsed="false" customWidth="true" hidden="false" outlineLevel="0" max="15" min="15" style="0" width="30"/>
  </cols>
  <sheetData>
    <row r="1" customFormat="false" ht="39.55" hidden="false" customHeight="false" outlineLevel="0" collapsed="false">
      <c r="A1" s="10" t="s">
        <v>50</v>
      </c>
      <c r="B1" s="10" t="s">
        <v>33</v>
      </c>
      <c r="C1" s="10" t="s">
        <v>51</v>
      </c>
      <c r="D1" s="10" t="s">
        <v>52</v>
      </c>
      <c r="E1" s="10" t="s">
        <v>53</v>
      </c>
      <c r="F1" s="10" t="s">
        <v>42</v>
      </c>
      <c r="G1" s="10" t="s">
        <v>54</v>
      </c>
      <c r="H1" s="10" t="s">
        <v>55</v>
      </c>
      <c r="I1" s="10" t="s">
        <v>37</v>
      </c>
      <c r="J1" s="10" t="s">
        <v>39</v>
      </c>
      <c r="K1" s="10" t="s">
        <v>56</v>
      </c>
      <c r="L1" s="10" t="s">
        <v>38</v>
      </c>
      <c r="M1" s="10" t="s">
        <v>40</v>
      </c>
      <c r="N1" s="10" t="s">
        <v>57</v>
      </c>
      <c r="O1" s="10" t="s">
        <v>58</v>
      </c>
    </row>
    <row r="2" customFormat="false" ht="26.85" hidden="false" customHeight="false" outlineLevel="0" collapsed="false">
      <c r="A2" s="11" t="s">
        <v>59</v>
      </c>
      <c r="B2" s="11" t="n">
        <v>1</v>
      </c>
      <c r="C2" s="11" t="n">
        <v>1</v>
      </c>
      <c r="D2" s="12" t="n">
        <f aca="false">Dashboard!$B$4+C2-1</f>
        <v>46316</v>
      </c>
      <c r="E2" s="11" t="str">
        <f aca="false">IF(WEEKDAY(D2,2)&gt;5,"Weekend","Weekday")</f>
        <v>Weekday</v>
      </c>
      <c r="F2" s="11" t="s">
        <v>43</v>
      </c>
      <c r="G2" s="11" t="s">
        <v>60</v>
      </c>
      <c r="H2" s="11" t="s">
        <v>61</v>
      </c>
      <c r="I2" s="11" t="n">
        <f aca="false">COUNTIF('DSA Problems'!$G$2:$G$106,C2)</f>
        <v>8</v>
      </c>
      <c r="J2" s="13" t="n">
        <v>1.75</v>
      </c>
      <c r="K2" s="14" t="s">
        <v>62</v>
      </c>
      <c r="L2" s="11" t="n">
        <f aca="false">COUNTIFS('DSA Problems'!$G$2:$G$106,C2,'DSA Problems'!$J$2:$J$106,"Solved")+COUNTIFS('DSA Problems'!$G$2:$G$106,C2,'DSA Problems'!$J$2:$J$106,"Solved with hint")</f>
        <v>0</v>
      </c>
      <c r="M2" s="14"/>
      <c r="N2" s="15"/>
      <c r="O2" s="14"/>
    </row>
    <row r="3" customFormat="false" ht="26.85" hidden="false" customHeight="false" outlineLevel="0" collapsed="false">
      <c r="A3" s="11" t="s">
        <v>63</v>
      </c>
      <c r="B3" s="11" t="n">
        <v>1</v>
      </c>
      <c r="C3" s="11" t="n">
        <v>1</v>
      </c>
      <c r="D3" s="12" t="n">
        <f aca="false">Dashboard!$B$4+C3-1</f>
        <v>46316</v>
      </c>
      <c r="E3" s="11" t="str">
        <f aca="false">IF(WEEKDAY(D3,2)&gt;5,"Weekend","Weekday")</f>
        <v>Weekday</v>
      </c>
      <c r="F3" s="11" t="s">
        <v>44</v>
      </c>
      <c r="G3" s="11" t="s">
        <v>64</v>
      </c>
      <c r="H3" s="11" t="s">
        <v>65</v>
      </c>
      <c r="I3" s="11" t="n">
        <v>0</v>
      </c>
      <c r="J3" s="13" t="n">
        <v>1.75</v>
      </c>
      <c r="K3" s="14" t="s">
        <v>62</v>
      </c>
      <c r="L3" s="11"/>
      <c r="M3" s="14"/>
      <c r="N3" s="15"/>
      <c r="O3" s="14"/>
    </row>
    <row r="4" customFormat="false" ht="15" hidden="false" customHeight="false" outlineLevel="0" collapsed="false">
      <c r="A4" s="11" t="s">
        <v>66</v>
      </c>
      <c r="B4" s="11" t="n">
        <v>1</v>
      </c>
      <c r="C4" s="11" t="n">
        <v>2</v>
      </c>
      <c r="D4" s="12" t="n">
        <f aca="false">Dashboard!$B$4+C4-1</f>
        <v>46317</v>
      </c>
      <c r="E4" s="11" t="str">
        <f aca="false">IF(WEEKDAY(D4,2)&gt;5,"Weekend","Weekday")</f>
        <v>Weekday</v>
      </c>
      <c r="F4" s="11" t="s">
        <v>43</v>
      </c>
      <c r="G4" s="11" t="s">
        <v>67</v>
      </c>
      <c r="H4" s="11" t="s">
        <v>68</v>
      </c>
      <c r="I4" s="11" t="n">
        <f aca="false">COUNTIF('DSA Problems'!$G$2:$G$106,C4)</f>
        <v>5</v>
      </c>
      <c r="J4" s="13" t="n">
        <v>1.75</v>
      </c>
      <c r="K4" s="14" t="s">
        <v>62</v>
      </c>
      <c r="L4" s="11" t="n">
        <f aca="false">COUNTIFS('DSA Problems'!$G$2:$G$106,C4,'DSA Problems'!$J$2:$J$106,"Solved")+COUNTIFS('DSA Problems'!$G$2:$G$106,C4,'DSA Problems'!$J$2:$J$106,"Solved with hint")</f>
        <v>0</v>
      </c>
      <c r="M4" s="14"/>
      <c r="N4" s="15"/>
      <c r="O4" s="14"/>
    </row>
    <row r="5" customFormat="false" ht="26.85" hidden="false" customHeight="false" outlineLevel="0" collapsed="false">
      <c r="A5" s="11" t="s">
        <v>69</v>
      </c>
      <c r="B5" s="11" t="n">
        <v>1</v>
      </c>
      <c r="C5" s="11" t="n">
        <v>2</v>
      </c>
      <c r="D5" s="12" t="n">
        <f aca="false">Dashboard!$B$4+C5-1</f>
        <v>46317</v>
      </c>
      <c r="E5" s="11" t="str">
        <f aca="false">IF(WEEKDAY(D5,2)&gt;5,"Weekend","Weekday")</f>
        <v>Weekday</v>
      </c>
      <c r="F5" s="11" t="s">
        <v>44</v>
      </c>
      <c r="G5" s="11" t="s">
        <v>70</v>
      </c>
      <c r="H5" s="11" t="s">
        <v>71</v>
      </c>
      <c r="I5" s="11" t="n">
        <v>0</v>
      </c>
      <c r="J5" s="13" t="n">
        <v>1.75</v>
      </c>
      <c r="K5" s="14" t="s">
        <v>62</v>
      </c>
      <c r="L5" s="11"/>
      <c r="M5" s="14"/>
      <c r="N5" s="15"/>
      <c r="O5" s="14"/>
    </row>
    <row r="6" customFormat="false" ht="15" hidden="false" customHeight="false" outlineLevel="0" collapsed="false">
      <c r="A6" s="11" t="s">
        <v>72</v>
      </c>
      <c r="B6" s="11" t="n">
        <v>1</v>
      </c>
      <c r="C6" s="11" t="n">
        <v>3</v>
      </c>
      <c r="D6" s="12" t="n">
        <f aca="false">Dashboard!$B$4+C6-1</f>
        <v>46318</v>
      </c>
      <c r="E6" s="11" t="str">
        <f aca="false">IF(WEEKDAY(D6,2)&gt;5,"Weekend","Weekday")</f>
        <v>Weekday</v>
      </c>
      <c r="F6" s="11" t="s">
        <v>43</v>
      </c>
      <c r="G6" s="11" t="s">
        <v>73</v>
      </c>
      <c r="H6" s="11" t="s">
        <v>74</v>
      </c>
      <c r="I6" s="11" t="n">
        <f aca="false">COUNTIF('DSA Problems'!$G$2:$G$106,C6)</f>
        <v>5</v>
      </c>
      <c r="J6" s="13" t="n">
        <v>1.75</v>
      </c>
      <c r="K6" s="14" t="s">
        <v>62</v>
      </c>
      <c r="L6" s="11" t="n">
        <f aca="false">COUNTIFS('DSA Problems'!$G$2:$G$106,C6,'DSA Problems'!$J$2:$J$106,"Solved")+COUNTIFS('DSA Problems'!$G$2:$G$106,C6,'DSA Problems'!$J$2:$J$106,"Solved with hint")</f>
        <v>0</v>
      </c>
      <c r="M6" s="14"/>
      <c r="N6" s="15"/>
      <c r="O6" s="14"/>
    </row>
    <row r="7" customFormat="false" ht="26.85" hidden="false" customHeight="false" outlineLevel="0" collapsed="false">
      <c r="A7" s="11" t="s">
        <v>75</v>
      </c>
      <c r="B7" s="11" t="n">
        <v>1</v>
      </c>
      <c r="C7" s="11" t="n">
        <v>3</v>
      </c>
      <c r="D7" s="12" t="n">
        <f aca="false">Dashboard!$B$4+C7-1</f>
        <v>46318</v>
      </c>
      <c r="E7" s="11" t="str">
        <f aca="false">IF(WEEKDAY(D7,2)&gt;5,"Weekend","Weekday")</f>
        <v>Weekday</v>
      </c>
      <c r="F7" s="11" t="s">
        <v>44</v>
      </c>
      <c r="G7" s="11" t="s">
        <v>76</v>
      </c>
      <c r="H7" s="11" t="s">
        <v>77</v>
      </c>
      <c r="I7" s="11" t="n">
        <v>0</v>
      </c>
      <c r="J7" s="13" t="n">
        <v>1.75</v>
      </c>
      <c r="K7" s="14" t="s">
        <v>62</v>
      </c>
      <c r="L7" s="11"/>
      <c r="M7" s="14"/>
      <c r="N7" s="15"/>
      <c r="O7" s="14"/>
    </row>
    <row r="8" customFormat="false" ht="15" hidden="false" customHeight="false" outlineLevel="0" collapsed="false">
      <c r="A8" s="11" t="s">
        <v>78</v>
      </c>
      <c r="B8" s="11" t="n">
        <v>1</v>
      </c>
      <c r="C8" s="11" t="n">
        <v>4</v>
      </c>
      <c r="D8" s="12" t="n">
        <f aca="false">Dashboard!$B$4+C8-1</f>
        <v>46319</v>
      </c>
      <c r="E8" s="11" t="str">
        <f aca="false">IF(WEEKDAY(D8,2)&gt;5,"Weekend","Weekday")</f>
        <v>Weekend</v>
      </c>
      <c r="F8" s="11" t="s">
        <v>43</v>
      </c>
      <c r="G8" s="11" t="s">
        <v>79</v>
      </c>
      <c r="H8" s="11" t="s">
        <v>80</v>
      </c>
      <c r="I8" s="11" t="n">
        <f aca="false">COUNTIF('DSA Problems'!$G$2:$G$106,C8)</f>
        <v>11</v>
      </c>
      <c r="J8" s="13" t="n">
        <v>3.5</v>
      </c>
      <c r="K8" s="14" t="s">
        <v>62</v>
      </c>
      <c r="L8" s="11" t="n">
        <f aca="false">COUNTIFS('DSA Problems'!$G$2:$G$106,C8,'DSA Problems'!$J$2:$J$106,"Solved")+COUNTIFS('DSA Problems'!$G$2:$G$106,C8,'DSA Problems'!$J$2:$J$106,"Solved with hint")</f>
        <v>0</v>
      </c>
      <c r="M8" s="14"/>
      <c r="N8" s="15"/>
      <c r="O8" s="14"/>
    </row>
    <row r="9" customFormat="false" ht="26.85" hidden="false" customHeight="false" outlineLevel="0" collapsed="false">
      <c r="A9" s="11" t="s">
        <v>81</v>
      </c>
      <c r="B9" s="11" t="n">
        <v>1</v>
      </c>
      <c r="C9" s="11" t="n">
        <v>4</v>
      </c>
      <c r="D9" s="12" t="n">
        <f aca="false">Dashboard!$B$4+C9-1</f>
        <v>46319</v>
      </c>
      <c r="E9" s="11" t="str">
        <f aca="false">IF(WEEKDAY(D9,2)&gt;5,"Weekend","Weekday")</f>
        <v>Weekend</v>
      </c>
      <c r="F9" s="11" t="s">
        <v>44</v>
      </c>
      <c r="G9" s="11" t="s">
        <v>82</v>
      </c>
      <c r="H9" s="11" t="s">
        <v>83</v>
      </c>
      <c r="I9" s="11" t="n">
        <v>0</v>
      </c>
      <c r="J9" s="13" t="n">
        <v>1.75</v>
      </c>
      <c r="K9" s="14" t="s">
        <v>62</v>
      </c>
      <c r="L9" s="11"/>
      <c r="M9" s="14"/>
      <c r="N9" s="15"/>
      <c r="O9" s="14"/>
    </row>
    <row r="10" customFormat="false" ht="26.85" hidden="false" customHeight="false" outlineLevel="0" collapsed="false">
      <c r="A10" s="11" t="s">
        <v>84</v>
      </c>
      <c r="B10" s="11" t="n">
        <v>1</v>
      </c>
      <c r="C10" s="11" t="n">
        <v>4</v>
      </c>
      <c r="D10" s="12" t="n">
        <f aca="false">Dashboard!$B$4+C10-1</f>
        <v>46319</v>
      </c>
      <c r="E10" s="11" t="str">
        <f aca="false">IF(WEEKDAY(D10,2)&gt;5,"Weekend","Weekday")</f>
        <v>Weekend</v>
      </c>
      <c r="F10" s="11" t="s">
        <v>44</v>
      </c>
      <c r="G10" s="11" t="s">
        <v>85</v>
      </c>
      <c r="H10" s="11" t="s">
        <v>86</v>
      </c>
      <c r="I10" s="11" t="n">
        <v>0</v>
      </c>
      <c r="J10" s="13" t="n">
        <v>1.75</v>
      </c>
      <c r="K10" s="14" t="s">
        <v>62</v>
      </c>
      <c r="L10" s="11"/>
      <c r="M10" s="14"/>
      <c r="N10" s="15"/>
      <c r="O10" s="14"/>
    </row>
    <row r="11" customFormat="false" ht="15" hidden="false" customHeight="false" outlineLevel="0" collapsed="false">
      <c r="A11" s="11" t="s">
        <v>87</v>
      </c>
      <c r="B11" s="11" t="n">
        <v>1</v>
      </c>
      <c r="C11" s="11" t="n">
        <v>5</v>
      </c>
      <c r="D11" s="12" t="n">
        <f aca="false">Dashboard!$B$4+C11-1</f>
        <v>46320</v>
      </c>
      <c r="E11" s="11" t="str">
        <f aca="false">IF(WEEKDAY(D11,2)&gt;5,"Weekend","Weekday")</f>
        <v>Weekend</v>
      </c>
      <c r="F11" s="11" t="s">
        <v>43</v>
      </c>
      <c r="G11" s="11" t="s">
        <v>88</v>
      </c>
      <c r="H11" s="11" t="s">
        <v>89</v>
      </c>
      <c r="I11" s="11" t="n">
        <f aca="false">COUNTIF('DSA Problems'!$G$2:$G$106,C11)</f>
        <v>14</v>
      </c>
      <c r="J11" s="13" t="n">
        <v>3.5</v>
      </c>
      <c r="K11" s="14" t="s">
        <v>62</v>
      </c>
      <c r="L11" s="11" t="n">
        <f aca="false">COUNTIFS('DSA Problems'!$G$2:$G$106,C11,'DSA Problems'!$J$2:$J$106,"Solved")+COUNTIFS('DSA Problems'!$G$2:$G$106,C11,'DSA Problems'!$J$2:$J$106,"Solved with hint")</f>
        <v>0</v>
      </c>
      <c r="M11" s="14"/>
      <c r="N11" s="15"/>
      <c r="O11" s="14"/>
    </row>
    <row r="12" customFormat="false" ht="15" hidden="false" customHeight="false" outlineLevel="0" collapsed="false">
      <c r="A12" s="11" t="s">
        <v>90</v>
      </c>
      <c r="B12" s="11" t="n">
        <v>1</v>
      </c>
      <c r="C12" s="11" t="n">
        <v>5</v>
      </c>
      <c r="D12" s="12" t="n">
        <f aca="false">Dashboard!$B$4+C12-1</f>
        <v>46320</v>
      </c>
      <c r="E12" s="11" t="str">
        <f aca="false">IF(WEEKDAY(D12,2)&gt;5,"Weekend","Weekday")</f>
        <v>Weekend</v>
      </c>
      <c r="F12" s="11" t="s">
        <v>44</v>
      </c>
      <c r="G12" s="11" t="s">
        <v>91</v>
      </c>
      <c r="H12" s="11" t="s">
        <v>92</v>
      </c>
      <c r="I12" s="11" t="n">
        <v>0</v>
      </c>
      <c r="J12" s="13" t="n">
        <v>1</v>
      </c>
      <c r="K12" s="14" t="s">
        <v>62</v>
      </c>
      <c r="L12" s="11"/>
      <c r="M12" s="14"/>
      <c r="N12" s="15"/>
      <c r="O12" s="14"/>
    </row>
    <row r="13" customFormat="false" ht="15" hidden="false" customHeight="false" outlineLevel="0" collapsed="false">
      <c r="A13" s="11" t="s">
        <v>93</v>
      </c>
      <c r="B13" s="11" t="n">
        <v>1</v>
      </c>
      <c r="C13" s="11" t="n">
        <v>5</v>
      </c>
      <c r="D13" s="12" t="n">
        <f aca="false">Dashboard!$B$4+C13-1</f>
        <v>46320</v>
      </c>
      <c r="E13" s="11" t="str">
        <f aca="false">IF(WEEKDAY(D13,2)&gt;5,"Weekend","Weekday")</f>
        <v>Weekend</v>
      </c>
      <c r="F13" s="11" t="s">
        <v>44</v>
      </c>
      <c r="G13" s="11" t="s">
        <v>94</v>
      </c>
      <c r="H13" s="11" t="s">
        <v>95</v>
      </c>
      <c r="I13" s="11" t="n">
        <v>0</v>
      </c>
      <c r="J13" s="13" t="n">
        <v>2.5</v>
      </c>
      <c r="K13" s="14" t="s">
        <v>62</v>
      </c>
      <c r="L13" s="11"/>
      <c r="M13" s="14"/>
      <c r="N13" s="15"/>
      <c r="O13" s="14"/>
    </row>
    <row r="14" customFormat="false" ht="15" hidden="false" customHeight="false" outlineLevel="0" collapsed="false">
      <c r="A14" s="11" t="s">
        <v>96</v>
      </c>
      <c r="B14" s="11" t="n">
        <v>1</v>
      </c>
      <c r="C14" s="11" t="n">
        <v>6</v>
      </c>
      <c r="D14" s="12" t="n">
        <f aca="false">Dashboard!$B$4+C14-1</f>
        <v>46321</v>
      </c>
      <c r="E14" s="11" t="str">
        <f aca="false">IF(WEEKDAY(D14,2)&gt;5,"Weekend","Weekday")</f>
        <v>Weekday</v>
      </c>
      <c r="F14" s="11" t="s">
        <v>43</v>
      </c>
      <c r="G14" s="11" t="s">
        <v>97</v>
      </c>
      <c r="H14" s="11" t="s">
        <v>98</v>
      </c>
      <c r="I14" s="11" t="n">
        <f aca="false">COUNTIF('DSA Problems'!$G$2:$G$106,C14)</f>
        <v>4</v>
      </c>
      <c r="J14" s="13" t="n">
        <v>1.5</v>
      </c>
      <c r="K14" s="14" t="s">
        <v>62</v>
      </c>
      <c r="L14" s="11" t="n">
        <f aca="false">COUNTIFS('DSA Problems'!$G$2:$G$106,C14,'DSA Problems'!$J$2:$J$106,"Solved")+COUNTIFS('DSA Problems'!$G$2:$G$106,C14,'DSA Problems'!$J$2:$J$106,"Solved with hint")</f>
        <v>0</v>
      </c>
      <c r="M14" s="14"/>
      <c r="N14" s="15"/>
      <c r="O14" s="14"/>
    </row>
    <row r="15" customFormat="false" ht="26.85" hidden="false" customHeight="false" outlineLevel="0" collapsed="false">
      <c r="A15" s="11" t="s">
        <v>99</v>
      </c>
      <c r="B15" s="11" t="n">
        <v>1</v>
      </c>
      <c r="C15" s="11" t="n">
        <v>6</v>
      </c>
      <c r="D15" s="12" t="n">
        <f aca="false">Dashboard!$B$4+C15-1</f>
        <v>46321</v>
      </c>
      <c r="E15" s="11" t="str">
        <f aca="false">IF(WEEKDAY(D15,2)&gt;5,"Weekend","Weekday")</f>
        <v>Weekday</v>
      </c>
      <c r="F15" s="11" t="s">
        <v>44</v>
      </c>
      <c r="G15" s="11" t="s">
        <v>100</v>
      </c>
      <c r="H15" s="11" t="s">
        <v>101</v>
      </c>
      <c r="I15" s="11" t="n">
        <v>0</v>
      </c>
      <c r="J15" s="13" t="n">
        <v>2</v>
      </c>
      <c r="K15" s="14" t="s">
        <v>62</v>
      </c>
      <c r="L15" s="11"/>
      <c r="M15" s="14"/>
      <c r="N15" s="15"/>
      <c r="O15" s="14"/>
    </row>
    <row r="16" customFormat="false" ht="15" hidden="false" customHeight="false" outlineLevel="0" collapsed="false">
      <c r="A16" s="11" t="s">
        <v>102</v>
      </c>
      <c r="B16" s="11" t="n">
        <v>1</v>
      </c>
      <c r="C16" s="11" t="n">
        <v>7</v>
      </c>
      <c r="D16" s="12" t="n">
        <f aca="false">Dashboard!$B$4+C16-1</f>
        <v>46322</v>
      </c>
      <c r="E16" s="11" t="str">
        <f aca="false">IF(WEEKDAY(D16,2)&gt;5,"Weekend","Weekday")</f>
        <v>Weekday</v>
      </c>
      <c r="F16" s="11" t="s">
        <v>43</v>
      </c>
      <c r="G16" s="11" t="s">
        <v>103</v>
      </c>
      <c r="H16" s="11" t="s">
        <v>104</v>
      </c>
      <c r="I16" s="11" t="n">
        <f aca="false">COUNTIF('DSA Problems'!$G$2:$G$106,C16)</f>
        <v>3</v>
      </c>
      <c r="J16" s="13" t="n">
        <v>1.5</v>
      </c>
      <c r="K16" s="14" t="s">
        <v>62</v>
      </c>
      <c r="L16" s="11" t="n">
        <f aca="false">COUNTIFS('DSA Problems'!$G$2:$G$106,C16,'DSA Problems'!$J$2:$J$106,"Solved")+COUNTIFS('DSA Problems'!$G$2:$G$106,C16,'DSA Problems'!$J$2:$J$106,"Solved with hint")</f>
        <v>0</v>
      </c>
      <c r="M16" s="14"/>
      <c r="N16" s="15"/>
      <c r="O16" s="14"/>
    </row>
    <row r="17" customFormat="false" ht="15" hidden="false" customHeight="false" outlineLevel="0" collapsed="false">
      <c r="A17" s="11" t="s">
        <v>105</v>
      </c>
      <c r="B17" s="11" t="n">
        <v>1</v>
      </c>
      <c r="C17" s="11" t="n">
        <v>7</v>
      </c>
      <c r="D17" s="12" t="n">
        <f aca="false">Dashboard!$B$4+C17-1</f>
        <v>46322</v>
      </c>
      <c r="E17" s="11" t="str">
        <f aca="false">IF(WEEKDAY(D17,2)&gt;5,"Weekend","Weekday")</f>
        <v>Weekday</v>
      </c>
      <c r="F17" s="11" t="s">
        <v>45</v>
      </c>
      <c r="G17" s="11" t="s">
        <v>106</v>
      </c>
      <c r="H17" s="11" t="s">
        <v>107</v>
      </c>
      <c r="I17" s="11" t="n">
        <v>0</v>
      </c>
      <c r="J17" s="13" t="n">
        <v>2</v>
      </c>
      <c r="K17" s="14" t="s">
        <v>62</v>
      </c>
      <c r="L17" s="11"/>
      <c r="M17" s="14"/>
      <c r="N17" s="15"/>
      <c r="O17" s="14"/>
    </row>
    <row r="18" customFormat="false" ht="15" hidden="false" customHeight="false" outlineLevel="0" collapsed="false">
      <c r="A18" s="11" t="s">
        <v>108</v>
      </c>
      <c r="B18" s="11" t="n">
        <v>2</v>
      </c>
      <c r="C18" s="11" t="n">
        <v>8</v>
      </c>
      <c r="D18" s="12" t="n">
        <f aca="false">Dashboard!$B$4+C18-1</f>
        <v>46323</v>
      </c>
      <c r="E18" s="11" t="str">
        <f aca="false">IF(WEEKDAY(D18,2)&gt;5,"Weekend","Weekday")</f>
        <v>Weekday</v>
      </c>
      <c r="F18" s="11" t="s">
        <v>43</v>
      </c>
      <c r="G18" s="11" t="s">
        <v>109</v>
      </c>
      <c r="H18" s="11" t="s">
        <v>110</v>
      </c>
      <c r="I18" s="11" t="n">
        <f aca="false">COUNTIF('DSA Problems'!$G$2:$G$106,C18)</f>
        <v>6</v>
      </c>
      <c r="J18" s="13" t="n">
        <v>1.75</v>
      </c>
      <c r="K18" s="14" t="s">
        <v>62</v>
      </c>
      <c r="L18" s="11" t="n">
        <f aca="false">COUNTIFS('DSA Problems'!$G$2:$G$106,C18,'DSA Problems'!$J$2:$J$106,"Solved")+COUNTIFS('DSA Problems'!$G$2:$G$106,C18,'DSA Problems'!$J$2:$J$106,"Solved with hint")</f>
        <v>0</v>
      </c>
      <c r="M18" s="14"/>
      <c r="N18" s="15"/>
      <c r="O18" s="14"/>
    </row>
    <row r="19" customFormat="false" ht="26.85" hidden="false" customHeight="false" outlineLevel="0" collapsed="false">
      <c r="A19" s="11" t="s">
        <v>111</v>
      </c>
      <c r="B19" s="11" t="n">
        <v>2</v>
      </c>
      <c r="C19" s="11" t="n">
        <v>8</v>
      </c>
      <c r="D19" s="12" t="n">
        <f aca="false">Dashboard!$B$4+C19-1</f>
        <v>46323</v>
      </c>
      <c r="E19" s="11" t="str">
        <f aca="false">IF(WEEKDAY(D19,2)&gt;5,"Weekend","Weekday")</f>
        <v>Weekday</v>
      </c>
      <c r="F19" s="11" t="s">
        <v>44</v>
      </c>
      <c r="G19" s="11" t="s">
        <v>112</v>
      </c>
      <c r="H19" s="11" t="s">
        <v>113</v>
      </c>
      <c r="I19" s="11" t="n">
        <v>0</v>
      </c>
      <c r="J19" s="13" t="n">
        <v>1.75</v>
      </c>
      <c r="K19" s="14" t="s">
        <v>62</v>
      </c>
      <c r="L19" s="11"/>
      <c r="M19" s="14"/>
      <c r="N19" s="15"/>
      <c r="O19" s="14"/>
    </row>
    <row r="20" customFormat="false" ht="15" hidden="false" customHeight="false" outlineLevel="0" collapsed="false">
      <c r="A20" s="11" t="s">
        <v>114</v>
      </c>
      <c r="B20" s="11" t="n">
        <v>2</v>
      </c>
      <c r="C20" s="11" t="n">
        <v>9</v>
      </c>
      <c r="D20" s="12" t="n">
        <f aca="false">Dashboard!$B$4+C20-1</f>
        <v>46324</v>
      </c>
      <c r="E20" s="11" t="str">
        <f aca="false">IF(WEEKDAY(D20,2)&gt;5,"Weekend","Weekday")</f>
        <v>Weekday</v>
      </c>
      <c r="F20" s="11" t="s">
        <v>43</v>
      </c>
      <c r="G20" s="11" t="s">
        <v>115</v>
      </c>
      <c r="H20" s="11" t="s">
        <v>116</v>
      </c>
      <c r="I20" s="11" t="n">
        <f aca="false">COUNTIF('DSA Problems'!$G$2:$G$106,C20)</f>
        <v>5</v>
      </c>
      <c r="J20" s="13" t="n">
        <v>1.75</v>
      </c>
      <c r="K20" s="14" t="s">
        <v>62</v>
      </c>
      <c r="L20" s="11" t="n">
        <f aca="false">COUNTIFS('DSA Problems'!$G$2:$G$106,C20,'DSA Problems'!$J$2:$J$106,"Solved")+COUNTIFS('DSA Problems'!$G$2:$G$106,C20,'DSA Problems'!$J$2:$J$106,"Solved with hint")</f>
        <v>0</v>
      </c>
      <c r="M20" s="14"/>
      <c r="N20" s="15"/>
      <c r="O20" s="14"/>
    </row>
    <row r="21" customFormat="false" ht="15" hidden="false" customHeight="false" outlineLevel="0" collapsed="false">
      <c r="A21" s="11" t="s">
        <v>117</v>
      </c>
      <c r="B21" s="11" t="n">
        <v>2</v>
      </c>
      <c r="C21" s="11" t="n">
        <v>9</v>
      </c>
      <c r="D21" s="12" t="n">
        <f aca="false">Dashboard!$B$4+C21-1</f>
        <v>46324</v>
      </c>
      <c r="E21" s="11" t="str">
        <f aca="false">IF(WEEKDAY(D21,2)&gt;5,"Weekend","Weekday")</f>
        <v>Weekday</v>
      </c>
      <c r="F21" s="11" t="s">
        <v>44</v>
      </c>
      <c r="G21" s="11" t="s">
        <v>118</v>
      </c>
      <c r="H21" s="11" t="s">
        <v>119</v>
      </c>
      <c r="I21" s="11" t="n">
        <v>0</v>
      </c>
      <c r="J21" s="13" t="n">
        <v>1.75</v>
      </c>
      <c r="K21" s="14" t="s">
        <v>62</v>
      </c>
      <c r="L21" s="11"/>
      <c r="M21" s="14"/>
      <c r="N21" s="15"/>
      <c r="O21" s="14"/>
    </row>
    <row r="22" customFormat="false" ht="26.85" hidden="false" customHeight="false" outlineLevel="0" collapsed="false">
      <c r="A22" s="11" t="s">
        <v>120</v>
      </c>
      <c r="B22" s="11" t="n">
        <v>2</v>
      </c>
      <c r="C22" s="11" t="n">
        <v>10</v>
      </c>
      <c r="D22" s="12" t="n">
        <f aca="false">Dashboard!$B$4+C22-1</f>
        <v>46325</v>
      </c>
      <c r="E22" s="11" t="str">
        <f aca="false">IF(WEEKDAY(D22,2)&gt;5,"Weekend","Weekday")</f>
        <v>Weekday</v>
      </c>
      <c r="F22" s="11" t="s">
        <v>43</v>
      </c>
      <c r="G22" s="11" t="s">
        <v>121</v>
      </c>
      <c r="H22" s="11" t="s">
        <v>122</v>
      </c>
      <c r="I22" s="11" t="n">
        <f aca="false">COUNTIF('DSA Problems'!$G$2:$G$106,C22)</f>
        <v>4</v>
      </c>
      <c r="J22" s="13" t="n">
        <v>1.75</v>
      </c>
      <c r="K22" s="14" t="s">
        <v>62</v>
      </c>
      <c r="L22" s="11" t="n">
        <f aca="false">COUNTIFS('DSA Problems'!$G$2:$G$106,C22,'DSA Problems'!$J$2:$J$106,"Solved")+COUNTIFS('DSA Problems'!$G$2:$G$106,C22,'DSA Problems'!$J$2:$J$106,"Solved with hint")</f>
        <v>0</v>
      </c>
      <c r="M22" s="14"/>
      <c r="N22" s="15"/>
      <c r="O22" s="14"/>
    </row>
    <row r="23" customFormat="false" ht="15" hidden="false" customHeight="false" outlineLevel="0" collapsed="false">
      <c r="A23" s="11" t="s">
        <v>123</v>
      </c>
      <c r="B23" s="11" t="n">
        <v>2</v>
      </c>
      <c r="C23" s="11" t="n">
        <v>10</v>
      </c>
      <c r="D23" s="12" t="n">
        <f aca="false">Dashboard!$B$4+C23-1</f>
        <v>46325</v>
      </c>
      <c r="E23" s="11" t="str">
        <f aca="false">IF(WEEKDAY(D23,2)&gt;5,"Weekend","Weekday")</f>
        <v>Weekday</v>
      </c>
      <c r="F23" s="11" t="s">
        <v>44</v>
      </c>
      <c r="G23" s="11" t="s">
        <v>124</v>
      </c>
      <c r="H23" s="11" t="s">
        <v>125</v>
      </c>
      <c r="I23" s="11" t="n">
        <v>0</v>
      </c>
      <c r="J23" s="13" t="n">
        <v>1.75</v>
      </c>
      <c r="K23" s="14" t="s">
        <v>62</v>
      </c>
      <c r="L23" s="11"/>
      <c r="M23" s="14"/>
      <c r="N23" s="15"/>
      <c r="O23" s="14"/>
    </row>
    <row r="24" customFormat="false" ht="26.85" hidden="false" customHeight="false" outlineLevel="0" collapsed="false">
      <c r="A24" s="11" t="s">
        <v>126</v>
      </c>
      <c r="B24" s="11" t="n">
        <v>2</v>
      </c>
      <c r="C24" s="11" t="n">
        <v>11</v>
      </c>
      <c r="D24" s="12" t="n">
        <f aca="false">Dashboard!$B$4+C24-1</f>
        <v>46326</v>
      </c>
      <c r="E24" s="11" t="str">
        <f aca="false">IF(WEEKDAY(D24,2)&gt;5,"Weekend","Weekday")</f>
        <v>Weekend</v>
      </c>
      <c r="F24" s="11" t="s">
        <v>43</v>
      </c>
      <c r="G24" s="11" t="s">
        <v>127</v>
      </c>
      <c r="H24" s="11" t="s">
        <v>128</v>
      </c>
      <c r="I24" s="11" t="n">
        <f aca="false">COUNTIF('DSA Problems'!$G$2:$G$106,C24)</f>
        <v>7</v>
      </c>
      <c r="J24" s="13" t="n">
        <v>3</v>
      </c>
      <c r="K24" s="14" t="s">
        <v>62</v>
      </c>
      <c r="L24" s="11" t="n">
        <f aca="false">COUNTIFS('DSA Problems'!$G$2:$G$106,C24,'DSA Problems'!$J$2:$J$106,"Solved")+COUNTIFS('DSA Problems'!$G$2:$G$106,C24,'DSA Problems'!$J$2:$J$106,"Solved with hint")</f>
        <v>0</v>
      </c>
      <c r="M24" s="14"/>
      <c r="N24" s="15"/>
      <c r="O24" s="14"/>
    </row>
    <row r="25" customFormat="false" ht="15" hidden="false" customHeight="false" outlineLevel="0" collapsed="false">
      <c r="A25" s="11" t="s">
        <v>129</v>
      </c>
      <c r="B25" s="11" t="n">
        <v>2</v>
      </c>
      <c r="C25" s="11" t="n">
        <v>11</v>
      </c>
      <c r="D25" s="12" t="n">
        <f aca="false">Dashboard!$B$4+C25-1</f>
        <v>46326</v>
      </c>
      <c r="E25" s="11" t="str">
        <f aca="false">IF(WEEKDAY(D25,2)&gt;5,"Weekend","Weekday")</f>
        <v>Weekend</v>
      </c>
      <c r="F25" s="11" t="s">
        <v>44</v>
      </c>
      <c r="G25" s="11" t="s">
        <v>130</v>
      </c>
      <c r="H25" s="11" t="s">
        <v>131</v>
      </c>
      <c r="I25" s="11" t="n">
        <v>0</v>
      </c>
      <c r="J25" s="13" t="n">
        <v>2</v>
      </c>
      <c r="K25" s="14" t="s">
        <v>62</v>
      </c>
      <c r="L25" s="11"/>
      <c r="M25" s="14"/>
      <c r="N25" s="15"/>
      <c r="O25" s="14"/>
    </row>
    <row r="26" customFormat="false" ht="15" hidden="false" customHeight="false" outlineLevel="0" collapsed="false">
      <c r="A26" s="11" t="s">
        <v>132</v>
      </c>
      <c r="B26" s="11" t="n">
        <v>2</v>
      </c>
      <c r="C26" s="11" t="n">
        <v>11</v>
      </c>
      <c r="D26" s="12" t="n">
        <f aca="false">Dashboard!$B$4+C26-1</f>
        <v>46326</v>
      </c>
      <c r="E26" s="11" t="str">
        <f aca="false">IF(WEEKDAY(D26,2)&gt;5,"Weekend","Weekday")</f>
        <v>Weekend</v>
      </c>
      <c r="F26" s="11" t="s">
        <v>45</v>
      </c>
      <c r="G26" s="11" t="s">
        <v>133</v>
      </c>
      <c r="H26" s="11" t="s">
        <v>134</v>
      </c>
      <c r="I26" s="11" t="n">
        <v>0</v>
      </c>
      <c r="J26" s="13" t="n">
        <v>2</v>
      </c>
      <c r="K26" s="14" t="s">
        <v>62</v>
      </c>
      <c r="L26" s="11"/>
      <c r="M26" s="14"/>
      <c r="N26" s="15"/>
      <c r="O26" s="14"/>
    </row>
    <row r="27" customFormat="false" ht="15" hidden="false" customHeight="false" outlineLevel="0" collapsed="false">
      <c r="A27" s="11" t="s">
        <v>135</v>
      </c>
      <c r="B27" s="11" t="n">
        <v>2</v>
      </c>
      <c r="C27" s="11" t="n">
        <v>12</v>
      </c>
      <c r="D27" s="12" t="n">
        <f aca="false">Dashboard!$B$4+C27-1</f>
        <v>46327</v>
      </c>
      <c r="E27" s="11" t="str">
        <f aca="false">IF(WEEKDAY(D27,2)&gt;5,"Weekend","Weekday")</f>
        <v>Weekend</v>
      </c>
      <c r="F27" s="11" t="s">
        <v>43</v>
      </c>
      <c r="G27" s="11" t="s">
        <v>136</v>
      </c>
      <c r="H27" s="11" t="s">
        <v>137</v>
      </c>
      <c r="I27" s="11" t="n">
        <f aca="false">COUNTIF('DSA Problems'!$G$2:$G$106,C27)</f>
        <v>9</v>
      </c>
      <c r="J27" s="13" t="n">
        <v>3</v>
      </c>
      <c r="K27" s="14" t="s">
        <v>62</v>
      </c>
      <c r="L27" s="11" t="n">
        <f aca="false">COUNTIFS('DSA Problems'!$G$2:$G$106,C27,'DSA Problems'!$J$2:$J$106,"Solved")+COUNTIFS('DSA Problems'!$G$2:$G$106,C27,'DSA Problems'!$J$2:$J$106,"Solved with hint")</f>
        <v>0</v>
      </c>
      <c r="M27" s="14"/>
      <c r="N27" s="15"/>
      <c r="O27" s="14"/>
    </row>
    <row r="28" customFormat="false" ht="26.85" hidden="false" customHeight="false" outlineLevel="0" collapsed="false">
      <c r="A28" s="11" t="s">
        <v>138</v>
      </c>
      <c r="B28" s="11" t="n">
        <v>2</v>
      </c>
      <c r="C28" s="11" t="n">
        <v>12</v>
      </c>
      <c r="D28" s="12" t="n">
        <f aca="false">Dashboard!$B$4+C28-1</f>
        <v>46327</v>
      </c>
      <c r="E28" s="11" t="str">
        <f aca="false">IF(WEEKDAY(D28,2)&gt;5,"Weekend","Weekday")</f>
        <v>Weekend</v>
      </c>
      <c r="F28" s="11" t="s">
        <v>44</v>
      </c>
      <c r="G28" s="11" t="s">
        <v>139</v>
      </c>
      <c r="H28" s="11" t="s">
        <v>140</v>
      </c>
      <c r="I28" s="11" t="n">
        <v>0</v>
      </c>
      <c r="J28" s="13" t="n">
        <v>2</v>
      </c>
      <c r="K28" s="14" t="s">
        <v>62</v>
      </c>
      <c r="L28" s="11"/>
      <c r="M28" s="14"/>
      <c r="N28" s="15"/>
      <c r="O28" s="14"/>
    </row>
    <row r="29" customFormat="false" ht="15" hidden="false" customHeight="false" outlineLevel="0" collapsed="false">
      <c r="A29" s="11" t="s">
        <v>141</v>
      </c>
      <c r="B29" s="11" t="n">
        <v>2</v>
      </c>
      <c r="C29" s="11" t="n">
        <v>12</v>
      </c>
      <c r="D29" s="12" t="n">
        <f aca="false">Dashboard!$B$4+C29-1</f>
        <v>46327</v>
      </c>
      <c r="E29" s="11" t="str">
        <f aca="false">IF(WEEKDAY(D29,2)&gt;5,"Weekend","Weekday")</f>
        <v>Weekend</v>
      </c>
      <c r="F29" s="11" t="s">
        <v>45</v>
      </c>
      <c r="G29" s="11" t="s">
        <v>142</v>
      </c>
      <c r="H29" s="11" t="s">
        <v>143</v>
      </c>
      <c r="I29" s="11" t="n">
        <v>0</v>
      </c>
      <c r="J29" s="13" t="n">
        <v>2</v>
      </c>
      <c r="K29" s="14" t="s">
        <v>62</v>
      </c>
      <c r="L29" s="11"/>
      <c r="M29" s="14"/>
      <c r="N29" s="15"/>
      <c r="O29" s="14"/>
    </row>
    <row r="30" customFormat="false" ht="15" hidden="false" customHeight="false" outlineLevel="0" collapsed="false">
      <c r="A30" s="11" t="s">
        <v>144</v>
      </c>
      <c r="B30" s="11" t="n">
        <v>2</v>
      </c>
      <c r="C30" s="11" t="n">
        <v>13</v>
      </c>
      <c r="D30" s="12" t="n">
        <f aca="false">Dashboard!$B$4+C30-1</f>
        <v>46328</v>
      </c>
      <c r="E30" s="11" t="str">
        <f aca="false">IF(WEEKDAY(D30,2)&gt;5,"Weekend","Weekday")</f>
        <v>Weekday</v>
      </c>
      <c r="F30" s="11" t="s">
        <v>43</v>
      </c>
      <c r="G30" s="11" t="s">
        <v>97</v>
      </c>
      <c r="H30" s="11" t="s">
        <v>98</v>
      </c>
      <c r="I30" s="11" t="n">
        <f aca="false">COUNTIF('DSA Problems'!$G$2:$G$106,C30)</f>
        <v>4</v>
      </c>
      <c r="J30" s="13" t="n">
        <v>1.5</v>
      </c>
      <c r="K30" s="14" t="s">
        <v>62</v>
      </c>
      <c r="L30" s="11" t="n">
        <f aca="false">COUNTIFS('DSA Problems'!$G$2:$G$106,C30,'DSA Problems'!$J$2:$J$106,"Solved")+COUNTIFS('DSA Problems'!$G$2:$G$106,C30,'DSA Problems'!$J$2:$J$106,"Solved with hint")</f>
        <v>0</v>
      </c>
      <c r="M30" s="14"/>
      <c r="N30" s="15"/>
      <c r="O30" s="14"/>
    </row>
    <row r="31" customFormat="false" ht="15" hidden="false" customHeight="false" outlineLevel="0" collapsed="false">
      <c r="A31" s="11" t="s">
        <v>145</v>
      </c>
      <c r="B31" s="11" t="n">
        <v>2</v>
      </c>
      <c r="C31" s="11" t="n">
        <v>13</v>
      </c>
      <c r="D31" s="12" t="n">
        <f aca="false">Dashboard!$B$4+C31-1</f>
        <v>46328</v>
      </c>
      <c r="E31" s="11" t="str">
        <f aca="false">IF(WEEKDAY(D31,2)&gt;5,"Weekend","Weekday")</f>
        <v>Weekday</v>
      </c>
      <c r="F31" s="11" t="s">
        <v>44</v>
      </c>
      <c r="G31" s="11" t="s">
        <v>146</v>
      </c>
      <c r="H31" s="11" t="s">
        <v>147</v>
      </c>
      <c r="I31" s="11" t="n">
        <v>0</v>
      </c>
      <c r="J31" s="13" t="n">
        <v>2</v>
      </c>
      <c r="K31" s="14" t="s">
        <v>62</v>
      </c>
      <c r="L31" s="11"/>
      <c r="M31" s="14"/>
      <c r="N31" s="15"/>
      <c r="O31" s="14"/>
    </row>
    <row r="32" customFormat="false" ht="15" hidden="false" customHeight="false" outlineLevel="0" collapsed="false">
      <c r="A32" s="11" t="s">
        <v>148</v>
      </c>
      <c r="B32" s="11" t="n">
        <v>2</v>
      </c>
      <c r="C32" s="11" t="n">
        <v>14</v>
      </c>
      <c r="D32" s="12" t="n">
        <f aca="false">Dashboard!$B$4+C32-1</f>
        <v>46329</v>
      </c>
      <c r="E32" s="11" t="str">
        <f aca="false">IF(WEEKDAY(D32,2)&gt;5,"Weekend","Weekday")</f>
        <v>Weekday</v>
      </c>
      <c r="F32" s="11" t="s">
        <v>43</v>
      </c>
      <c r="G32" s="11" t="s">
        <v>149</v>
      </c>
      <c r="H32" s="11" t="s">
        <v>150</v>
      </c>
      <c r="I32" s="11" t="n">
        <f aca="false">COUNTIF('DSA Problems'!$G$2:$G$106,C32)</f>
        <v>3</v>
      </c>
      <c r="J32" s="13" t="n">
        <v>1.5</v>
      </c>
      <c r="K32" s="14" t="s">
        <v>62</v>
      </c>
      <c r="L32" s="11" t="n">
        <f aca="false">COUNTIFS('DSA Problems'!$G$2:$G$106,C32,'DSA Problems'!$J$2:$J$106,"Solved")+COUNTIFS('DSA Problems'!$G$2:$G$106,C32,'DSA Problems'!$J$2:$J$106,"Solved with hint")</f>
        <v>0</v>
      </c>
      <c r="M32" s="14"/>
      <c r="N32" s="15"/>
      <c r="O32" s="14"/>
    </row>
    <row r="33" customFormat="false" ht="15" hidden="false" customHeight="false" outlineLevel="0" collapsed="false">
      <c r="A33" s="11" t="s">
        <v>151</v>
      </c>
      <c r="B33" s="11" t="n">
        <v>2</v>
      </c>
      <c r="C33" s="11" t="n">
        <v>14</v>
      </c>
      <c r="D33" s="12" t="n">
        <f aca="false">Dashboard!$B$4+C33-1</f>
        <v>46329</v>
      </c>
      <c r="E33" s="11" t="str">
        <f aca="false">IF(WEEKDAY(D33,2)&gt;5,"Weekend","Weekday")</f>
        <v>Weekday</v>
      </c>
      <c r="F33" s="11" t="s">
        <v>44</v>
      </c>
      <c r="G33" s="11" t="s">
        <v>152</v>
      </c>
      <c r="H33" s="11" t="s">
        <v>153</v>
      </c>
      <c r="I33" s="11" t="n">
        <v>0</v>
      </c>
      <c r="J33" s="13" t="n">
        <v>1.25</v>
      </c>
      <c r="K33" s="14" t="s">
        <v>62</v>
      </c>
      <c r="L33" s="11"/>
      <c r="M33" s="14"/>
      <c r="N33" s="15"/>
      <c r="O33" s="14"/>
    </row>
    <row r="34" customFormat="false" ht="15" hidden="false" customHeight="false" outlineLevel="0" collapsed="false">
      <c r="A34" s="11" t="s">
        <v>154</v>
      </c>
      <c r="B34" s="11" t="n">
        <v>2</v>
      </c>
      <c r="C34" s="11" t="n">
        <v>14</v>
      </c>
      <c r="D34" s="12" t="n">
        <f aca="false">Dashboard!$B$4+C34-1</f>
        <v>46329</v>
      </c>
      <c r="E34" s="11" t="str">
        <f aca="false">IF(WEEKDAY(D34,2)&gt;5,"Weekend","Weekday")</f>
        <v>Weekday</v>
      </c>
      <c r="F34" s="11" t="s">
        <v>46</v>
      </c>
      <c r="G34" s="11" t="s">
        <v>155</v>
      </c>
      <c r="H34" s="11" t="s">
        <v>156</v>
      </c>
      <c r="I34" s="11" t="n">
        <v>0</v>
      </c>
      <c r="J34" s="13" t="n">
        <v>0.75</v>
      </c>
      <c r="K34" s="14" t="s">
        <v>62</v>
      </c>
      <c r="L34" s="11"/>
      <c r="M34" s="14"/>
      <c r="N34" s="15"/>
      <c r="O34" s="14"/>
    </row>
    <row r="35" customFormat="false" ht="26.85" hidden="false" customHeight="false" outlineLevel="0" collapsed="false">
      <c r="A35" s="11" t="s">
        <v>157</v>
      </c>
      <c r="B35" s="11" t="n">
        <v>3</v>
      </c>
      <c r="C35" s="11" t="n">
        <v>15</v>
      </c>
      <c r="D35" s="12" t="n">
        <f aca="false">Dashboard!$B$4+C35-1</f>
        <v>46330</v>
      </c>
      <c r="E35" s="11" t="str">
        <f aca="false">IF(WEEKDAY(D35,2)&gt;5,"Weekend","Weekday")</f>
        <v>Weekday</v>
      </c>
      <c r="F35" s="11" t="s">
        <v>43</v>
      </c>
      <c r="G35" s="11" t="s">
        <v>149</v>
      </c>
      <c r="H35" s="11"/>
      <c r="I35" s="11" t="n">
        <f aca="false">COUNTIF('DSA Problems'!$G$2:$G$106,C35)</f>
        <v>3</v>
      </c>
      <c r="J35" s="13" t="n">
        <v>1.5</v>
      </c>
      <c r="K35" s="14" t="s">
        <v>62</v>
      </c>
      <c r="L35" s="11" t="n">
        <f aca="false">COUNTIFS('DSA Problems'!$G$2:$G$106,C35,'DSA Problems'!$J$2:$J$106,"Solved")+COUNTIFS('DSA Problems'!$G$2:$G$106,C35,'DSA Problems'!$J$2:$J$106,"Solved with hint")</f>
        <v>0</v>
      </c>
      <c r="M35" s="14"/>
      <c r="N35" s="15"/>
      <c r="O35" s="14"/>
    </row>
    <row r="36" customFormat="false" ht="26.85" hidden="false" customHeight="false" outlineLevel="0" collapsed="false">
      <c r="A36" s="11" t="s">
        <v>158</v>
      </c>
      <c r="B36" s="11" t="n">
        <v>3</v>
      </c>
      <c r="C36" s="11" t="n">
        <v>15</v>
      </c>
      <c r="D36" s="12" t="n">
        <f aca="false">Dashboard!$B$4+C36-1</f>
        <v>46330</v>
      </c>
      <c r="E36" s="11" t="str">
        <f aca="false">IF(WEEKDAY(D36,2)&gt;5,"Weekend","Weekday")</f>
        <v>Weekday</v>
      </c>
      <c r="F36" s="11" t="s">
        <v>44</v>
      </c>
      <c r="G36" s="11" t="s">
        <v>159</v>
      </c>
      <c r="H36" s="11" t="s">
        <v>160</v>
      </c>
      <c r="I36" s="11" t="n">
        <v>0</v>
      </c>
      <c r="J36" s="13" t="n">
        <v>1.25</v>
      </c>
      <c r="K36" s="14" t="s">
        <v>62</v>
      </c>
      <c r="L36" s="11"/>
      <c r="M36" s="14"/>
      <c r="N36" s="15"/>
      <c r="O36" s="14"/>
    </row>
    <row r="37" customFormat="false" ht="26.85" hidden="false" customHeight="false" outlineLevel="0" collapsed="false">
      <c r="A37" s="11" t="s">
        <v>161</v>
      </c>
      <c r="B37" s="11" t="n">
        <v>3</v>
      </c>
      <c r="C37" s="11" t="n">
        <v>15</v>
      </c>
      <c r="D37" s="12" t="n">
        <f aca="false">Dashboard!$B$4+C37-1</f>
        <v>46330</v>
      </c>
      <c r="E37" s="11" t="str">
        <f aca="false">IF(WEEKDAY(D37,2)&gt;5,"Weekend","Weekday")</f>
        <v>Weekday</v>
      </c>
      <c r="F37" s="11" t="s">
        <v>46</v>
      </c>
      <c r="G37" s="11" t="s">
        <v>162</v>
      </c>
      <c r="H37" s="11"/>
      <c r="I37" s="11" t="n">
        <v>0</v>
      </c>
      <c r="J37" s="13" t="n">
        <v>0.75</v>
      </c>
      <c r="K37" s="14" t="s">
        <v>62</v>
      </c>
      <c r="L37" s="11"/>
      <c r="M37" s="14"/>
      <c r="N37" s="15"/>
      <c r="O37" s="14"/>
    </row>
    <row r="38" customFormat="false" ht="15" hidden="false" customHeight="false" outlineLevel="0" collapsed="false">
      <c r="A38" s="11" t="s">
        <v>163</v>
      </c>
      <c r="B38" s="11" t="n">
        <v>3</v>
      </c>
      <c r="C38" s="11" t="n">
        <v>16</v>
      </c>
      <c r="D38" s="12" t="n">
        <f aca="false">Dashboard!$B$4+C38-1</f>
        <v>46331</v>
      </c>
      <c r="E38" s="11" t="str">
        <f aca="false">IF(WEEKDAY(D38,2)&gt;5,"Weekend","Weekday")</f>
        <v>Weekday</v>
      </c>
      <c r="F38" s="11" t="s">
        <v>43</v>
      </c>
      <c r="G38" s="11" t="s">
        <v>149</v>
      </c>
      <c r="H38" s="11"/>
      <c r="I38" s="11" t="n">
        <f aca="false">COUNTIF('DSA Problems'!$G$2:$G$106,C38)</f>
        <v>3</v>
      </c>
      <c r="J38" s="13" t="n">
        <v>1.25</v>
      </c>
      <c r="K38" s="14" t="s">
        <v>62</v>
      </c>
      <c r="L38" s="11" t="n">
        <f aca="false">COUNTIFS('DSA Problems'!$G$2:$G$106,C38,'DSA Problems'!$J$2:$J$106,"Solved")+COUNTIFS('DSA Problems'!$G$2:$G$106,C38,'DSA Problems'!$J$2:$J$106,"Solved with hint")</f>
        <v>0</v>
      </c>
      <c r="M38" s="14"/>
      <c r="N38" s="15"/>
      <c r="O38" s="14"/>
    </row>
    <row r="39" customFormat="false" ht="15" hidden="false" customHeight="false" outlineLevel="0" collapsed="false">
      <c r="A39" s="11" t="s">
        <v>164</v>
      </c>
      <c r="B39" s="11" t="n">
        <v>3</v>
      </c>
      <c r="C39" s="11" t="n">
        <v>16</v>
      </c>
      <c r="D39" s="12" t="n">
        <f aca="false">Dashboard!$B$4+C39-1</f>
        <v>46331</v>
      </c>
      <c r="E39" s="11" t="str">
        <f aca="false">IF(WEEKDAY(D39,2)&gt;5,"Weekend","Weekday")</f>
        <v>Weekday</v>
      </c>
      <c r="F39" s="11" t="s">
        <v>44</v>
      </c>
      <c r="G39" s="11" t="s">
        <v>165</v>
      </c>
      <c r="H39" s="11" t="s">
        <v>166</v>
      </c>
      <c r="I39" s="11" t="n">
        <v>0</v>
      </c>
      <c r="J39" s="13" t="n">
        <v>1.25</v>
      </c>
      <c r="K39" s="14" t="s">
        <v>62</v>
      </c>
      <c r="L39" s="11"/>
      <c r="M39" s="14"/>
      <c r="N39" s="15"/>
      <c r="O39" s="14"/>
    </row>
    <row r="40" customFormat="false" ht="15" hidden="false" customHeight="false" outlineLevel="0" collapsed="false">
      <c r="A40" s="11" t="s">
        <v>167</v>
      </c>
      <c r="B40" s="11" t="n">
        <v>3</v>
      </c>
      <c r="C40" s="11" t="n">
        <v>16</v>
      </c>
      <c r="D40" s="12" t="n">
        <f aca="false">Dashboard!$B$4+C40-1</f>
        <v>46331</v>
      </c>
      <c r="E40" s="11" t="str">
        <f aca="false">IF(WEEKDAY(D40,2)&gt;5,"Weekend","Weekday")</f>
        <v>Weekday</v>
      </c>
      <c r="F40" s="11" t="s">
        <v>47</v>
      </c>
      <c r="G40" s="11" t="s">
        <v>168</v>
      </c>
      <c r="H40" s="11" t="s">
        <v>169</v>
      </c>
      <c r="I40" s="11" t="n">
        <v>0</v>
      </c>
      <c r="J40" s="13" t="n">
        <v>1</v>
      </c>
      <c r="K40" s="14" t="s">
        <v>62</v>
      </c>
      <c r="L40" s="11"/>
      <c r="M40" s="14"/>
      <c r="N40" s="15"/>
      <c r="O40" s="14"/>
    </row>
    <row r="41" customFormat="false" ht="15" hidden="false" customHeight="false" outlineLevel="0" collapsed="false">
      <c r="A41" s="11" t="s">
        <v>170</v>
      </c>
      <c r="B41" s="11" t="n">
        <v>3</v>
      </c>
      <c r="C41" s="11" t="n">
        <v>17</v>
      </c>
      <c r="D41" s="12" t="n">
        <f aca="false">Dashboard!$B$4+C41-1</f>
        <v>46332</v>
      </c>
      <c r="E41" s="11" t="str">
        <f aca="false">IF(WEEKDAY(D41,2)&gt;5,"Weekend","Weekday")</f>
        <v>Weekday</v>
      </c>
      <c r="F41" s="11" t="s">
        <v>43</v>
      </c>
      <c r="G41" s="11" t="s">
        <v>149</v>
      </c>
      <c r="H41" s="11"/>
      <c r="I41" s="11" t="n">
        <f aca="false">COUNTIF('DSA Problems'!$G$2:$G$106,C41)</f>
        <v>3</v>
      </c>
      <c r="J41" s="13" t="n">
        <v>1.5</v>
      </c>
      <c r="K41" s="14" t="s">
        <v>62</v>
      </c>
      <c r="L41" s="11" t="n">
        <f aca="false">COUNTIFS('DSA Problems'!$G$2:$G$106,C41,'DSA Problems'!$J$2:$J$106,"Solved")+COUNTIFS('DSA Problems'!$G$2:$G$106,C41,'DSA Problems'!$J$2:$J$106,"Solved with hint")</f>
        <v>0</v>
      </c>
      <c r="M41" s="14"/>
      <c r="N41" s="15"/>
      <c r="O41" s="14"/>
    </row>
    <row r="42" customFormat="false" ht="26.85" hidden="false" customHeight="false" outlineLevel="0" collapsed="false">
      <c r="A42" s="11" t="s">
        <v>171</v>
      </c>
      <c r="B42" s="11" t="n">
        <v>3</v>
      </c>
      <c r="C42" s="11" t="n">
        <v>17</v>
      </c>
      <c r="D42" s="12" t="n">
        <f aca="false">Dashboard!$B$4+C42-1</f>
        <v>46332</v>
      </c>
      <c r="E42" s="11" t="str">
        <f aca="false">IF(WEEKDAY(D42,2)&gt;5,"Weekend","Weekday")</f>
        <v>Weekday</v>
      </c>
      <c r="F42" s="11" t="s">
        <v>44</v>
      </c>
      <c r="G42" s="11" t="s">
        <v>172</v>
      </c>
      <c r="H42" s="11" t="s">
        <v>173</v>
      </c>
      <c r="I42" s="11" t="n">
        <v>0</v>
      </c>
      <c r="J42" s="13" t="n">
        <v>1.25</v>
      </c>
      <c r="K42" s="14" t="s">
        <v>62</v>
      </c>
      <c r="L42" s="11"/>
      <c r="M42" s="14"/>
      <c r="N42" s="15"/>
      <c r="O42" s="14"/>
    </row>
    <row r="43" customFormat="false" ht="15" hidden="false" customHeight="false" outlineLevel="0" collapsed="false">
      <c r="A43" s="11" t="s">
        <v>174</v>
      </c>
      <c r="B43" s="11" t="n">
        <v>3</v>
      </c>
      <c r="C43" s="11" t="n">
        <v>17</v>
      </c>
      <c r="D43" s="12" t="n">
        <f aca="false">Dashboard!$B$4+C43-1</f>
        <v>46332</v>
      </c>
      <c r="E43" s="11" t="str">
        <f aca="false">IF(WEEKDAY(D43,2)&gt;5,"Weekend","Weekday")</f>
        <v>Weekday</v>
      </c>
      <c r="F43" s="11" t="s">
        <v>46</v>
      </c>
      <c r="G43" s="11" t="s">
        <v>175</v>
      </c>
      <c r="H43" s="11" t="s">
        <v>176</v>
      </c>
      <c r="I43" s="11" t="n">
        <v>0</v>
      </c>
      <c r="J43" s="13" t="n">
        <v>0.75</v>
      </c>
      <c r="K43" s="14" t="s">
        <v>62</v>
      </c>
      <c r="L43" s="11"/>
      <c r="M43" s="14"/>
      <c r="N43" s="15"/>
      <c r="O43" s="14"/>
    </row>
    <row r="44" customFormat="false" ht="15" hidden="false" customHeight="false" outlineLevel="0" collapsed="false">
      <c r="A44" s="11" t="s">
        <v>177</v>
      </c>
      <c r="B44" s="11" t="n">
        <v>3</v>
      </c>
      <c r="C44" s="11" t="n">
        <v>18</v>
      </c>
      <c r="D44" s="12" t="n">
        <f aca="false">Dashboard!$B$4+C44-1</f>
        <v>46333</v>
      </c>
      <c r="E44" s="11" t="str">
        <f aca="false">IF(WEEKDAY(D44,2)&gt;5,"Weekend","Weekday")</f>
        <v>Weekend</v>
      </c>
      <c r="F44" s="11" t="s">
        <v>43</v>
      </c>
      <c r="G44" s="11" t="s">
        <v>178</v>
      </c>
      <c r="H44" s="11"/>
      <c r="I44" s="11" t="n">
        <f aca="false">COUNTIF('DSA Problems'!$G$2:$G$106,C44)</f>
        <v>4</v>
      </c>
      <c r="J44" s="13" t="n">
        <v>2</v>
      </c>
      <c r="K44" s="14" t="s">
        <v>62</v>
      </c>
      <c r="L44" s="11" t="n">
        <f aca="false">COUNTIFS('DSA Problems'!$G$2:$G$106,C44,'DSA Problems'!$J$2:$J$106,"Solved")+COUNTIFS('DSA Problems'!$G$2:$G$106,C44,'DSA Problems'!$J$2:$J$106,"Solved with hint")</f>
        <v>0</v>
      </c>
      <c r="M44" s="14"/>
      <c r="N44" s="15"/>
      <c r="O44" s="14"/>
    </row>
    <row r="45" customFormat="false" ht="15" hidden="false" customHeight="false" outlineLevel="0" collapsed="false">
      <c r="A45" s="11" t="s">
        <v>179</v>
      </c>
      <c r="B45" s="11" t="n">
        <v>3</v>
      </c>
      <c r="C45" s="11" t="n">
        <v>18</v>
      </c>
      <c r="D45" s="12" t="n">
        <f aca="false">Dashboard!$B$4+C45-1</f>
        <v>46333</v>
      </c>
      <c r="E45" s="11" t="str">
        <f aca="false">IF(WEEKDAY(D45,2)&gt;5,"Weekend","Weekday")</f>
        <v>Weekend</v>
      </c>
      <c r="F45" s="11" t="s">
        <v>45</v>
      </c>
      <c r="G45" s="11" t="s">
        <v>180</v>
      </c>
      <c r="H45" s="11" t="s">
        <v>181</v>
      </c>
      <c r="I45" s="11" t="n">
        <v>0</v>
      </c>
      <c r="J45" s="13" t="n">
        <v>2</v>
      </c>
      <c r="K45" s="14" t="s">
        <v>62</v>
      </c>
      <c r="L45" s="11"/>
      <c r="M45" s="14"/>
      <c r="N45" s="15"/>
      <c r="O45" s="14"/>
    </row>
    <row r="46" customFormat="false" ht="15" hidden="false" customHeight="false" outlineLevel="0" collapsed="false">
      <c r="A46" s="11" t="s">
        <v>182</v>
      </c>
      <c r="B46" s="11" t="n">
        <v>3</v>
      </c>
      <c r="C46" s="11" t="n">
        <v>18</v>
      </c>
      <c r="D46" s="12" t="n">
        <f aca="false">Dashboard!$B$4+C46-1</f>
        <v>46333</v>
      </c>
      <c r="E46" s="11" t="str">
        <f aca="false">IF(WEEKDAY(D46,2)&gt;5,"Weekend","Weekday")</f>
        <v>Weekend</v>
      </c>
      <c r="F46" s="11" t="s">
        <v>45</v>
      </c>
      <c r="G46" s="11" t="s">
        <v>183</v>
      </c>
      <c r="H46" s="11" t="s">
        <v>181</v>
      </c>
      <c r="I46" s="11" t="n">
        <v>0</v>
      </c>
      <c r="J46" s="13" t="n">
        <v>2</v>
      </c>
      <c r="K46" s="14" t="s">
        <v>62</v>
      </c>
      <c r="L46" s="11"/>
      <c r="M46" s="14"/>
      <c r="N46" s="15"/>
      <c r="O46" s="14"/>
    </row>
    <row r="47" customFormat="false" ht="15" hidden="false" customHeight="false" outlineLevel="0" collapsed="false">
      <c r="A47" s="11" t="s">
        <v>184</v>
      </c>
      <c r="B47" s="11" t="n">
        <v>3</v>
      </c>
      <c r="C47" s="11" t="n">
        <v>18</v>
      </c>
      <c r="D47" s="12" t="n">
        <f aca="false">Dashboard!$B$4+C47-1</f>
        <v>46333</v>
      </c>
      <c r="E47" s="11" t="str">
        <f aca="false">IF(WEEKDAY(D47,2)&gt;5,"Weekend","Weekday")</f>
        <v>Weekend</v>
      </c>
      <c r="F47" s="11" t="s">
        <v>47</v>
      </c>
      <c r="G47" s="11" t="s">
        <v>185</v>
      </c>
      <c r="H47" s="11" t="s">
        <v>186</v>
      </c>
      <c r="I47" s="11" t="n">
        <v>0</v>
      </c>
      <c r="J47" s="13" t="n">
        <v>1</v>
      </c>
      <c r="K47" s="14" t="s">
        <v>62</v>
      </c>
      <c r="L47" s="11"/>
      <c r="M47" s="14"/>
      <c r="N47" s="15"/>
      <c r="O47" s="14"/>
    </row>
    <row r="48" customFormat="false" ht="15" hidden="false" customHeight="false" outlineLevel="0" collapsed="false">
      <c r="A48" s="11" t="s">
        <v>187</v>
      </c>
      <c r="B48" s="11" t="n">
        <v>3</v>
      </c>
      <c r="C48" s="11" t="n">
        <v>19</v>
      </c>
      <c r="D48" s="12" t="n">
        <f aca="false">Dashboard!$B$4+C48-1</f>
        <v>46334</v>
      </c>
      <c r="E48" s="11" t="str">
        <f aca="false">IF(WEEKDAY(D48,2)&gt;5,"Weekend","Weekday")</f>
        <v>Weekend</v>
      </c>
      <c r="F48" s="11" t="s">
        <v>43</v>
      </c>
      <c r="G48" s="11" t="s">
        <v>178</v>
      </c>
      <c r="H48" s="11"/>
      <c r="I48" s="11" t="n">
        <f aca="false">COUNTIF('DSA Problems'!$G$2:$G$106,C48)</f>
        <v>4</v>
      </c>
      <c r="J48" s="13" t="n">
        <v>2</v>
      </c>
      <c r="K48" s="14" t="s">
        <v>62</v>
      </c>
      <c r="L48" s="11" t="n">
        <f aca="false">COUNTIFS('DSA Problems'!$G$2:$G$106,C48,'DSA Problems'!$J$2:$J$106,"Solved")+COUNTIFS('DSA Problems'!$G$2:$G$106,C48,'DSA Problems'!$J$2:$J$106,"Solved with hint")</f>
        <v>0</v>
      </c>
      <c r="M48" s="14"/>
      <c r="N48" s="15"/>
      <c r="O48" s="14"/>
    </row>
    <row r="49" customFormat="false" ht="15" hidden="false" customHeight="false" outlineLevel="0" collapsed="false">
      <c r="A49" s="11" t="s">
        <v>188</v>
      </c>
      <c r="B49" s="11" t="n">
        <v>3</v>
      </c>
      <c r="C49" s="11" t="n">
        <v>19</v>
      </c>
      <c r="D49" s="12" t="n">
        <f aca="false">Dashboard!$B$4+C49-1</f>
        <v>46334</v>
      </c>
      <c r="E49" s="11" t="str">
        <f aca="false">IF(WEEKDAY(D49,2)&gt;5,"Weekend","Weekday")</f>
        <v>Weekend</v>
      </c>
      <c r="F49" s="11" t="s">
        <v>45</v>
      </c>
      <c r="G49" s="11" t="s">
        <v>189</v>
      </c>
      <c r="H49" s="11" t="s">
        <v>181</v>
      </c>
      <c r="I49" s="11" t="n">
        <v>0</v>
      </c>
      <c r="J49" s="13" t="n">
        <v>2</v>
      </c>
      <c r="K49" s="14" t="s">
        <v>62</v>
      </c>
      <c r="L49" s="11"/>
      <c r="M49" s="14"/>
      <c r="N49" s="15"/>
      <c r="O49" s="14"/>
    </row>
    <row r="50" customFormat="false" ht="15" hidden="false" customHeight="false" outlineLevel="0" collapsed="false">
      <c r="A50" s="11" t="s">
        <v>190</v>
      </c>
      <c r="B50" s="11" t="n">
        <v>3</v>
      </c>
      <c r="C50" s="11" t="n">
        <v>19</v>
      </c>
      <c r="D50" s="12" t="n">
        <f aca="false">Dashboard!$B$4+C50-1</f>
        <v>46334</v>
      </c>
      <c r="E50" s="11" t="str">
        <f aca="false">IF(WEEKDAY(D50,2)&gt;5,"Weekend","Weekday")</f>
        <v>Weekend</v>
      </c>
      <c r="F50" s="11" t="s">
        <v>47</v>
      </c>
      <c r="G50" s="11" t="s">
        <v>191</v>
      </c>
      <c r="H50" s="11"/>
      <c r="I50" s="11" t="n">
        <v>0</v>
      </c>
      <c r="J50" s="13" t="n">
        <v>1.5</v>
      </c>
      <c r="K50" s="14" t="s">
        <v>62</v>
      </c>
      <c r="L50" s="11"/>
      <c r="M50" s="14"/>
      <c r="N50" s="15"/>
      <c r="O50" s="14"/>
    </row>
    <row r="51" customFormat="false" ht="15" hidden="false" customHeight="false" outlineLevel="0" collapsed="false">
      <c r="A51" s="11" t="s">
        <v>192</v>
      </c>
      <c r="B51" s="11" t="n">
        <v>3</v>
      </c>
      <c r="C51" s="11" t="n">
        <v>19</v>
      </c>
      <c r="D51" s="12" t="n">
        <f aca="false">Dashboard!$B$4+C51-1</f>
        <v>46334</v>
      </c>
      <c r="E51" s="11" t="str">
        <f aca="false">IF(WEEKDAY(D51,2)&gt;5,"Weekend","Weekday")</f>
        <v>Weekend</v>
      </c>
      <c r="F51" s="11" t="s">
        <v>48</v>
      </c>
      <c r="G51" s="11" t="s">
        <v>193</v>
      </c>
      <c r="H51" s="11" t="s">
        <v>194</v>
      </c>
      <c r="I51" s="11" t="n">
        <v>0</v>
      </c>
      <c r="J51" s="13" t="n">
        <v>1.5</v>
      </c>
      <c r="K51" s="14" t="s">
        <v>62</v>
      </c>
      <c r="L51" s="11"/>
      <c r="M51" s="14"/>
      <c r="N51" s="15"/>
      <c r="O51" s="14"/>
    </row>
    <row r="52" customFormat="false" ht="26.85" hidden="false" customHeight="false" outlineLevel="0" collapsed="false">
      <c r="A52" s="11" t="s">
        <v>195</v>
      </c>
      <c r="B52" s="11" t="n">
        <v>3</v>
      </c>
      <c r="C52" s="11" t="n">
        <v>20</v>
      </c>
      <c r="D52" s="12" t="n">
        <f aca="false">Dashboard!$B$4+C52-1</f>
        <v>46335</v>
      </c>
      <c r="E52" s="11" t="str">
        <f aca="false">IF(WEEKDAY(D52,2)&gt;5,"Weekend","Weekday")</f>
        <v>Weekday</v>
      </c>
      <c r="F52" s="11" t="s">
        <v>43</v>
      </c>
      <c r="G52" s="11" t="s">
        <v>196</v>
      </c>
      <c r="H52" s="11" t="s">
        <v>197</v>
      </c>
      <c r="I52" s="11" t="n">
        <f aca="false">COUNTIF('DSA Problems'!$G$2:$G$106,C52)</f>
        <v>0</v>
      </c>
      <c r="J52" s="13" t="n">
        <v>2</v>
      </c>
      <c r="K52" s="14" t="s">
        <v>62</v>
      </c>
      <c r="L52" s="11" t="n">
        <f aca="false">COUNTIFS('DSA Problems'!$G$2:$G$106,C52,'DSA Problems'!$J$2:$J$106,"Solved")+COUNTIFS('DSA Problems'!$G$2:$G$106,C52,'DSA Problems'!$J$2:$J$106,"Solved with hint")</f>
        <v>0</v>
      </c>
      <c r="M52" s="14"/>
      <c r="N52" s="15"/>
      <c r="O52" s="14"/>
    </row>
    <row r="53" customFormat="false" ht="15" hidden="false" customHeight="false" outlineLevel="0" collapsed="false">
      <c r="A53" s="11" t="s">
        <v>198</v>
      </c>
      <c r="B53" s="11" t="n">
        <v>3</v>
      </c>
      <c r="C53" s="11" t="n">
        <v>20</v>
      </c>
      <c r="D53" s="12" t="n">
        <f aca="false">Dashboard!$B$4+C53-1</f>
        <v>46335</v>
      </c>
      <c r="E53" s="11" t="str">
        <f aca="false">IF(WEEKDAY(D53,2)&gt;5,"Weekend","Weekday")</f>
        <v>Weekday</v>
      </c>
      <c r="F53" s="11" t="s">
        <v>48</v>
      </c>
      <c r="G53" s="11" t="s">
        <v>199</v>
      </c>
      <c r="H53" s="11"/>
      <c r="I53" s="11" t="n">
        <v>0</v>
      </c>
      <c r="J53" s="13" t="n">
        <v>1.5</v>
      </c>
      <c r="K53" s="14" t="s">
        <v>62</v>
      </c>
      <c r="L53" s="11"/>
      <c r="M53" s="14"/>
      <c r="N53" s="15"/>
      <c r="O53" s="14"/>
    </row>
    <row r="54" customFormat="false" ht="15" hidden="false" customHeight="false" outlineLevel="0" collapsed="false">
      <c r="A54" s="11" t="s">
        <v>200</v>
      </c>
      <c r="B54" s="11" t="n">
        <v>3</v>
      </c>
      <c r="C54" s="11" t="n">
        <v>21</v>
      </c>
      <c r="D54" s="12" t="n">
        <f aca="false">Dashboard!$B$4+C54-1</f>
        <v>46336</v>
      </c>
      <c r="E54" s="11" t="str">
        <f aca="false">IF(WEEKDAY(D54,2)&gt;5,"Weekend","Weekday")</f>
        <v>Weekday</v>
      </c>
      <c r="F54" s="11" t="s">
        <v>43</v>
      </c>
      <c r="G54" s="11" t="s">
        <v>201</v>
      </c>
      <c r="H54" s="11" t="s">
        <v>202</v>
      </c>
      <c r="I54" s="11" t="n">
        <f aca="false">COUNTIF('DSA Problems'!$G$2:$G$106,C54)</f>
        <v>0</v>
      </c>
      <c r="J54" s="13" t="n">
        <v>1.5</v>
      </c>
      <c r="K54" s="14" t="s">
        <v>62</v>
      </c>
      <c r="L54" s="11" t="n">
        <f aca="false">COUNTIFS('DSA Problems'!$G$2:$G$106,C54,'DSA Problems'!$J$2:$J$106,"Solved")+COUNTIFS('DSA Problems'!$G$2:$G$106,C54,'DSA Problems'!$J$2:$J$106,"Solved with hint")</f>
        <v>0</v>
      </c>
      <c r="M54" s="14"/>
      <c r="N54" s="15"/>
      <c r="O54" s="14"/>
    </row>
    <row r="55" customFormat="false" ht="26.85" hidden="false" customHeight="false" outlineLevel="0" collapsed="false">
      <c r="A55" s="11" t="s">
        <v>203</v>
      </c>
      <c r="B55" s="11" t="n">
        <v>3</v>
      </c>
      <c r="C55" s="11" t="n">
        <v>21</v>
      </c>
      <c r="D55" s="12" t="n">
        <f aca="false">Dashboard!$B$4+C55-1</f>
        <v>46336</v>
      </c>
      <c r="E55" s="11" t="str">
        <f aca="false">IF(WEEKDAY(D55,2)&gt;5,"Weekend","Weekday")</f>
        <v>Weekday</v>
      </c>
      <c r="F55" s="11" t="s">
        <v>48</v>
      </c>
      <c r="G55" s="11" t="s">
        <v>204</v>
      </c>
      <c r="H55" s="11"/>
      <c r="I55" s="11" t="n">
        <v>0</v>
      </c>
      <c r="J55" s="13" t="n">
        <v>1</v>
      </c>
      <c r="K55" s="14" t="s">
        <v>62</v>
      </c>
      <c r="L55" s="11"/>
      <c r="M55" s="14"/>
      <c r="N55" s="15"/>
      <c r="O55" s="14"/>
    </row>
  </sheetData>
  <autoFilter ref="A1:O55"/>
  <conditionalFormatting sqref="A2:O55">
    <cfRule type="expression" priority="2" aboveAverage="0" equalAverage="0" bottom="0" percent="0" rank="0" text="" dxfId="6">
      <formula>$K2="Done"</formula>
    </cfRule>
    <cfRule type="expression" priority="3" aboveAverage="0" equalAverage="0" bottom="0" percent="0" rank="0" text="" dxfId="7">
      <formula>$K2="In progress"</formula>
    </cfRule>
    <cfRule type="expression" priority="4" aboveAverage="0" equalAverage="0" bottom="0" percent="0" rank="0" text="" dxfId="8">
      <formula>$K2="Skipped"</formula>
    </cfRule>
  </conditionalFormatting>
  <conditionalFormatting sqref="E2:E55">
    <cfRule type="expression" priority="5" aboveAverage="0" equalAverage="0" bottom="0" percent="0" rank="0" text="" dxfId="9">
      <formula>$E2="Weekend"</formula>
    </cfRule>
  </conditionalFormatting>
  <dataValidations count="1">
    <dataValidation allowBlank="false" errorStyle="stop" operator="between" showDropDown="false" showErrorMessage="false" showInputMessage="false" sqref="K2:K55" type="list">
      <formula1>"Not started,In progress,Done,Skipped"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40"/>
    <col collapsed="false" customWidth="true" hidden="false" outlineLevel="0" max="4" min="4" style="0" width="30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8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40"/>
  </cols>
  <sheetData>
    <row r="1" customFormat="false" ht="26.85" hidden="false" customHeight="false" outlineLevel="0" collapsed="false">
      <c r="A1" s="10" t="s">
        <v>205</v>
      </c>
      <c r="B1" s="10" t="s">
        <v>206</v>
      </c>
      <c r="C1" s="10" t="s">
        <v>207</v>
      </c>
      <c r="D1" s="10" t="s">
        <v>208</v>
      </c>
      <c r="E1" s="10" t="s">
        <v>26</v>
      </c>
      <c r="F1" s="10" t="s">
        <v>209</v>
      </c>
      <c r="G1" s="10" t="s">
        <v>210</v>
      </c>
      <c r="H1" s="10" t="s">
        <v>33</v>
      </c>
      <c r="I1" s="10" t="s">
        <v>211</v>
      </c>
      <c r="J1" s="10" t="s">
        <v>56</v>
      </c>
      <c r="K1" s="10" t="s">
        <v>212</v>
      </c>
      <c r="L1" s="10" t="s">
        <v>213</v>
      </c>
      <c r="M1" s="10" t="s">
        <v>214</v>
      </c>
      <c r="N1" s="10" t="s">
        <v>215</v>
      </c>
      <c r="O1" s="10" t="s">
        <v>216</v>
      </c>
    </row>
    <row r="2" customFormat="false" ht="26.85" hidden="false" customHeight="false" outlineLevel="0" collapsed="false">
      <c r="A2" s="11" t="n">
        <v>1</v>
      </c>
      <c r="B2" s="11" t="s">
        <v>217</v>
      </c>
      <c r="C2" s="11" t="s">
        <v>218</v>
      </c>
      <c r="D2" s="16" t="s">
        <v>219</v>
      </c>
      <c r="E2" s="11" t="s">
        <v>29</v>
      </c>
      <c r="F2" s="11" t="s">
        <v>220</v>
      </c>
      <c r="G2" s="13" t="n">
        <v>1</v>
      </c>
      <c r="H2" s="11" t="n">
        <f aca="false">INT((G2-1)/7)+1</f>
        <v>1</v>
      </c>
      <c r="I2" s="12" t="n">
        <f aca="false">Dashboard!$B$4+G2-1</f>
        <v>46316</v>
      </c>
      <c r="J2" s="14" t="s">
        <v>62</v>
      </c>
      <c r="K2" s="15"/>
      <c r="L2" s="14"/>
      <c r="M2" s="12" t="str">
        <f aca="false">IF(AND(K2&lt;&gt;"",OR(J2="Failed",J2="Solved with hint")),K2+2,"")</f>
        <v/>
      </c>
      <c r="N2" s="14"/>
      <c r="O2" s="14"/>
    </row>
    <row r="3" customFormat="false" ht="26.85" hidden="false" customHeight="false" outlineLevel="0" collapsed="false">
      <c r="A3" s="11" t="n">
        <v>2</v>
      </c>
      <c r="B3" s="11" t="s">
        <v>217</v>
      </c>
      <c r="C3" s="11" t="s">
        <v>221</v>
      </c>
      <c r="D3" s="16" t="s">
        <v>222</v>
      </c>
      <c r="E3" s="11" t="s">
        <v>29</v>
      </c>
      <c r="F3" s="11" t="s">
        <v>220</v>
      </c>
      <c r="G3" s="13" t="n">
        <v>1</v>
      </c>
      <c r="H3" s="11" t="n">
        <f aca="false">INT((G3-1)/7)+1</f>
        <v>1</v>
      </c>
      <c r="I3" s="12" t="n">
        <f aca="false">Dashboard!$B$4+G3-1</f>
        <v>46316</v>
      </c>
      <c r="J3" s="14" t="s">
        <v>62</v>
      </c>
      <c r="K3" s="15"/>
      <c r="L3" s="14"/>
      <c r="M3" s="12" t="str">
        <f aca="false">IF(AND(K3&lt;&gt;"",OR(J3="Failed",J3="Solved with hint")),K3+2,"")</f>
        <v/>
      </c>
      <c r="N3" s="14"/>
      <c r="O3" s="14"/>
    </row>
    <row r="4" customFormat="false" ht="26.85" hidden="false" customHeight="false" outlineLevel="0" collapsed="false">
      <c r="A4" s="11" t="n">
        <v>3</v>
      </c>
      <c r="B4" s="11" t="s">
        <v>217</v>
      </c>
      <c r="C4" s="11" t="s">
        <v>223</v>
      </c>
      <c r="D4" s="16" t="s">
        <v>224</v>
      </c>
      <c r="E4" s="11" t="s">
        <v>29</v>
      </c>
      <c r="F4" s="11" t="s">
        <v>220</v>
      </c>
      <c r="G4" s="13" t="n">
        <v>1</v>
      </c>
      <c r="H4" s="11" t="n">
        <f aca="false">INT((G4-1)/7)+1</f>
        <v>1</v>
      </c>
      <c r="I4" s="12" t="n">
        <f aca="false">Dashboard!$B$4+G4-1</f>
        <v>46316</v>
      </c>
      <c r="J4" s="14" t="s">
        <v>62</v>
      </c>
      <c r="K4" s="15"/>
      <c r="L4" s="14"/>
      <c r="M4" s="12" t="str">
        <f aca="false">IF(AND(K4&lt;&gt;"",OR(J4="Failed",J4="Solved with hint")),K4+2,"")</f>
        <v/>
      </c>
      <c r="N4" s="14"/>
      <c r="O4" s="14"/>
    </row>
    <row r="5" customFormat="false" ht="15" hidden="false" customHeight="false" outlineLevel="0" collapsed="false">
      <c r="A5" s="11" t="n">
        <v>4</v>
      </c>
      <c r="B5" s="11" t="s">
        <v>217</v>
      </c>
      <c r="C5" s="11" t="s">
        <v>225</v>
      </c>
      <c r="D5" s="16" t="s">
        <v>226</v>
      </c>
      <c r="E5" s="11" t="s">
        <v>29</v>
      </c>
      <c r="F5" s="11" t="s">
        <v>227</v>
      </c>
      <c r="G5" s="13" t="n">
        <v>1</v>
      </c>
      <c r="H5" s="11" t="n">
        <f aca="false">INT((G5-1)/7)+1</f>
        <v>1</v>
      </c>
      <c r="I5" s="12" t="n">
        <f aca="false">Dashboard!$B$4+G5-1</f>
        <v>46316</v>
      </c>
      <c r="J5" s="14" t="s">
        <v>62</v>
      </c>
      <c r="K5" s="15"/>
      <c r="L5" s="14"/>
      <c r="M5" s="12" t="str">
        <f aca="false">IF(AND(K5&lt;&gt;"",OR(J5="Failed",J5="Solved with hint")),K5+2,"")</f>
        <v/>
      </c>
      <c r="N5" s="14"/>
      <c r="O5" s="14"/>
    </row>
    <row r="6" customFormat="false" ht="26.85" hidden="false" customHeight="false" outlineLevel="0" collapsed="false">
      <c r="A6" s="11" t="n">
        <v>5</v>
      </c>
      <c r="B6" s="11" t="s">
        <v>217</v>
      </c>
      <c r="C6" s="11" t="s">
        <v>228</v>
      </c>
      <c r="D6" s="16" t="s">
        <v>229</v>
      </c>
      <c r="E6" s="11" t="s">
        <v>30</v>
      </c>
      <c r="F6" s="11" t="s">
        <v>220</v>
      </c>
      <c r="G6" s="13" t="n">
        <v>1</v>
      </c>
      <c r="H6" s="11" t="n">
        <f aca="false">INT((G6-1)/7)+1</f>
        <v>1</v>
      </c>
      <c r="I6" s="12" t="n">
        <f aca="false">Dashboard!$B$4+G6-1</f>
        <v>46316</v>
      </c>
      <c r="J6" s="14" t="s">
        <v>62</v>
      </c>
      <c r="K6" s="15"/>
      <c r="L6" s="14"/>
      <c r="M6" s="12" t="str">
        <f aca="false">IF(AND(K6&lt;&gt;"",OR(J6="Failed",J6="Solved with hint")),K6+2,"")</f>
        <v/>
      </c>
      <c r="N6" s="14"/>
      <c r="O6" s="14"/>
    </row>
    <row r="7" customFormat="false" ht="15" hidden="false" customHeight="false" outlineLevel="0" collapsed="false">
      <c r="A7" s="11" t="n">
        <v>6</v>
      </c>
      <c r="B7" s="11" t="s">
        <v>217</v>
      </c>
      <c r="C7" s="11" t="s">
        <v>230</v>
      </c>
      <c r="D7" s="16" t="s">
        <v>231</v>
      </c>
      <c r="E7" s="11" t="s">
        <v>30</v>
      </c>
      <c r="F7" s="11" t="s">
        <v>227</v>
      </c>
      <c r="G7" s="13" t="n">
        <v>1</v>
      </c>
      <c r="H7" s="11" t="n">
        <f aca="false">INT((G7-1)/7)+1</f>
        <v>1</v>
      </c>
      <c r="I7" s="12" t="n">
        <f aca="false">Dashboard!$B$4+G7-1</f>
        <v>46316</v>
      </c>
      <c r="J7" s="14" t="s">
        <v>62</v>
      </c>
      <c r="K7" s="15"/>
      <c r="L7" s="14"/>
      <c r="M7" s="12" t="str">
        <f aca="false">IF(AND(K7&lt;&gt;"",OR(J7="Failed",J7="Solved with hint")),K7+2,"")</f>
        <v/>
      </c>
      <c r="N7" s="14"/>
      <c r="O7" s="14"/>
    </row>
    <row r="8" customFormat="false" ht="15" hidden="false" customHeight="false" outlineLevel="0" collapsed="false">
      <c r="A8" s="11" t="n">
        <v>7</v>
      </c>
      <c r="B8" s="11" t="s">
        <v>217</v>
      </c>
      <c r="C8" s="11" t="s">
        <v>232</v>
      </c>
      <c r="D8" s="16" t="s">
        <v>233</v>
      </c>
      <c r="E8" s="11" t="s">
        <v>30</v>
      </c>
      <c r="F8" s="11" t="s">
        <v>227</v>
      </c>
      <c r="G8" s="13" t="n">
        <v>1</v>
      </c>
      <c r="H8" s="11" t="n">
        <f aca="false">INT((G8-1)/7)+1</f>
        <v>1</v>
      </c>
      <c r="I8" s="12" t="n">
        <f aca="false">Dashboard!$B$4+G8-1</f>
        <v>46316</v>
      </c>
      <c r="J8" s="14" t="s">
        <v>62</v>
      </c>
      <c r="K8" s="15"/>
      <c r="L8" s="14"/>
      <c r="M8" s="12" t="str">
        <f aca="false">IF(AND(K8&lt;&gt;"",OR(J8="Failed",J8="Solved with hint")),K8+2,"")</f>
        <v/>
      </c>
      <c r="N8" s="14"/>
      <c r="O8" s="14"/>
    </row>
    <row r="9" customFormat="false" ht="15" hidden="false" customHeight="false" outlineLevel="0" collapsed="false">
      <c r="A9" s="11" t="n">
        <v>8</v>
      </c>
      <c r="B9" s="11" t="s">
        <v>217</v>
      </c>
      <c r="C9" s="11" t="s">
        <v>234</v>
      </c>
      <c r="D9" s="16" t="s">
        <v>235</v>
      </c>
      <c r="E9" s="11" t="s">
        <v>30</v>
      </c>
      <c r="F9" s="11" t="s">
        <v>227</v>
      </c>
      <c r="G9" s="13" t="n">
        <v>1</v>
      </c>
      <c r="H9" s="11" t="n">
        <f aca="false">INT((G9-1)/7)+1</f>
        <v>1</v>
      </c>
      <c r="I9" s="12" t="n">
        <f aca="false">Dashboard!$B$4+G9-1</f>
        <v>46316</v>
      </c>
      <c r="J9" s="14" t="s">
        <v>62</v>
      </c>
      <c r="K9" s="15"/>
      <c r="L9" s="14"/>
      <c r="M9" s="12" t="str">
        <f aca="false">IF(AND(K9&lt;&gt;"",OR(J9="Failed",J9="Solved with hint")),K9+2,"")</f>
        <v/>
      </c>
      <c r="N9" s="14"/>
      <c r="O9" s="14"/>
    </row>
    <row r="10" customFormat="false" ht="15" hidden="false" customHeight="false" outlineLevel="0" collapsed="false">
      <c r="A10" s="11" t="n">
        <v>9</v>
      </c>
      <c r="B10" s="11" t="s">
        <v>217</v>
      </c>
      <c r="C10" s="11" t="s">
        <v>236</v>
      </c>
      <c r="D10" s="16" t="s">
        <v>237</v>
      </c>
      <c r="E10" s="11" t="s">
        <v>29</v>
      </c>
      <c r="F10" s="11" t="s">
        <v>67</v>
      </c>
      <c r="G10" s="13" t="n">
        <v>2</v>
      </c>
      <c r="H10" s="11" t="n">
        <f aca="false">INT((G10-1)/7)+1</f>
        <v>1</v>
      </c>
      <c r="I10" s="12" t="n">
        <f aca="false">Dashboard!$B$4+G10-1</f>
        <v>46317</v>
      </c>
      <c r="J10" s="14" t="s">
        <v>62</v>
      </c>
      <c r="K10" s="15"/>
      <c r="L10" s="14"/>
      <c r="M10" s="12" t="str">
        <f aca="false">IF(AND(K10&lt;&gt;"",OR(J10="Failed",J10="Solved with hint")),K10+2,"")</f>
        <v/>
      </c>
      <c r="N10" s="14"/>
      <c r="O10" s="14"/>
    </row>
    <row r="11" customFormat="false" ht="15" hidden="false" customHeight="false" outlineLevel="0" collapsed="false">
      <c r="A11" s="11" t="n">
        <v>10</v>
      </c>
      <c r="B11" s="11" t="s">
        <v>217</v>
      </c>
      <c r="C11" s="11" t="s">
        <v>238</v>
      </c>
      <c r="D11" s="16" t="s">
        <v>239</v>
      </c>
      <c r="E11" s="11" t="s">
        <v>30</v>
      </c>
      <c r="F11" s="11" t="s">
        <v>67</v>
      </c>
      <c r="G11" s="13" t="n">
        <v>2</v>
      </c>
      <c r="H11" s="11" t="n">
        <f aca="false">INT((G11-1)/7)+1</f>
        <v>1</v>
      </c>
      <c r="I11" s="12" t="n">
        <f aca="false">Dashboard!$B$4+G11-1</f>
        <v>46317</v>
      </c>
      <c r="J11" s="14" t="s">
        <v>62</v>
      </c>
      <c r="K11" s="15"/>
      <c r="L11" s="14"/>
      <c r="M11" s="12" t="str">
        <f aca="false">IF(AND(K11&lt;&gt;"",OR(J11="Failed",J11="Solved with hint")),K11+2,"")</f>
        <v/>
      </c>
      <c r="N11" s="14"/>
      <c r="O11" s="14"/>
    </row>
    <row r="12" customFormat="false" ht="26.85" hidden="false" customHeight="false" outlineLevel="0" collapsed="false">
      <c r="A12" s="11" t="n">
        <v>11</v>
      </c>
      <c r="B12" s="11" t="s">
        <v>217</v>
      </c>
      <c r="C12" s="11" t="s">
        <v>240</v>
      </c>
      <c r="D12" s="16" t="s">
        <v>241</v>
      </c>
      <c r="E12" s="11" t="s">
        <v>30</v>
      </c>
      <c r="F12" s="11" t="s">
        <v>67</v>
      </c>
      <c r="G12" s="13" t="n">
        <v>2</v>
      </c>
      <c r="H12" s="11" t="n">
        <f aca="false">INT((G12-1)/7)+1</f>
        <v>1</v>
      </c>
      <c r="I12" s="12" t="n">
        <f aca="false">Dashboard!$B$4+G12-1</f>
        <v>46317</v>
      </c>
      <c r="J12" s="14" t="s">
        <v>62</v>
      </c>
      <c r="K12" s="15"/>
      <c r="L12" s="14"/>
      <c r="M12" s="12" t="str">
        <f aca="false">IF(AND(K12&lt;&gt;"",OR(J12="Failed",J12="Solved with hint")),K12+2,"")</f>
        <v/>
      </c>
      <c r="N12" s="14"/>
      <c r="O12" s="14"/>
    </row>
    <row r="13" customFormat="false" ht="15" hidden="false" customHeight="false" outlineLevel="0" collapsed="false">
      <c r="A13" s="11" t="n">
        <v>12</v>
      </c>
      <c r="B13" s="11" t="s">
        <v>217</v>
      </c>
      <c r="C13" s="11" t="s">
        <v>242</v>
      </c>
      <c r="D13" s="16" t="s">
        <v>243</v>
      </c>
      <c r="E13" s="11" t="s">
        <v>30</v>
      </c>
      <c r="F13" s="11" t="s">
        <v>67</v>
      </c>
      <c r="G13" s="13" t="n">
        <v>2</v>
      </c>
      <c r="H13" s="11" t="n">
        <f aca="false">INT((G13-1)/7)+1</f>
        <v>1</v>
      </c>
      <c r="I13" s="12" t="n">
        <f aca="false">Dashboard!$B$4+G13-1</f>
        <v>46317</v>
      </c>
      <c r="J13" s="14" t="s">
        <v>62</v>
      </c>
      <c r="K13" s="15"/>
      <c r="L13" s="14"/>
      <c r="M13" s="12" t="str">
        <f aca="false">IF(AND(K13&lt;&gt;"",OR(J13="Failed",J13="Solved with hint")),K13+2,"")</f>
        <v/>
      </c>
      <c r="N13" s="14"/>
      <c r="O13" s="14"/>
    </row>
    <row r="14" customFormat="false" ht="15" hidden="false" customHeight="false" outlineLevel="0" collapsed="false">
      <c r="A14" s="11" t="n">
        <v>13</v>
      </c>
      <c r="B14" s="11" t="s">
        <v>217</v>
      </c>
      <c r="C14" s="11" t="s">
        <v>244</v>
      </c>
      <c r="D14" s="16" t="s">
        <v>245</v>
      </c>
      <c r="E14" s="11" t="s">
        <v>31</v>
      </c>
      <c r="F14" s="11" t="s">
        <v>67</v>
      </c>
      <c r="G14" s="13" t="n">
        <v>2</v>
      </c>
      <c r="H14" s="11" t="n">
        <f aca="false">INT((G14-1)/7)+1</f>
        <v>1</v>
      </c>
      <c r="I14" s="12" t="n">
        <f aca="false">Dashboard!$B$4+G14-1</f>
        <v>46317</v>
      </c>
      <c r="J14" s="14" t="s">
        <v>62</v>
      </c>
      <c r="K14" s="15"/>
      <c r="L14" s="14"/>
      <c r="M14" s="12" t="str">
        <f aca="false">IF(AND(K14&lt;&gt;"",OR(J14="Failed",J14="Solved with hint")),K14+2,"")</f>
        <v/>
      </c>
      <c r="N14" s="14"/>
      <c r="O14" s="14"/>
    </row>
    <row r="15" customFormat="false" ht="15" hidden="false" customHeight="false" outlineLevel="0" collapsed="false">
      <c r="A15" s="11" t="n">
        <v>14</v>
      </c>
      <c r="B15" s="11" t="s">
        <v>217</v>
      </c>
      <c r="C15" s="11" t="s">
        <v>246</v>
      </c>
      <c r="D15" s="16" t="s">
        <v>247</v>
      </c>
      <c r="E15" s="11" t="s">
        <v>29</v>
      </c>
      <c r="F15" s="11" t="s">
        <v>248</v>
      </c>
      <c r="G15" s="13" t="n">
        <v>3</v>
      </c>
      <c r="H15" s="11" t="n">
        <f aca="false">INT((G15-1)/7)+1</f>
        <v>1</v>
      </c>
      <c r="I15" s="12" t="n">
        <f aca="false">Dashboard!$B$4+G15-1</f>
        <v>46318</v>
      </c>
      <c r="J15" s="14" t="s">
        <v>62</v>
      </c>
      <c r="K15" s="15"/>
      <c r="L15" s="14"/>
      <c r="M15" s="12" t="str">
        <f aca="false">IF(AND(K15&lt;&gt;"",OR(J15="Failed",J15="Solved with hint")),K15+2,"")</f>
        <v/>
      </c>
      <c r="N15" s="14"/>
      <c r="O15" s="14"/>
    </row>
    <row r="16" customFormat="false" ht="15" hidden="false" customHeight="false" outlineLevel="0" collapsed="false">
      <c r="A16" s="11" t="n">
        <v>15</v>
      </c>
      <c r="B16" s="11" t="s">
        <v>217</v>
      </c>
      <c r="C16" s="11" t="s">
        <v>249</v>
      </c>
      <c r="D16" s="16" t="s">
        <v>250</v>
      </c>
      <c r="E16" s="11" t="s">
        <v>29</v>
      </c>
      <c r="F16" s="11" t="s">
        <v>248</v>
      </c>
      <c r="G16" s="13" t="n">
        <v>3</v>
      </c>
      <c r="H16" s="11" t="n">
        <f aca="false">INT((G16-1)/7)+1</f>
        <v>1</v>
      </c>
      <c r="I16" s="12" t="n">
        <f aca="false">Dashboard!$B$4+G16-1</f>
        <v>46318</v>
      </c>
      <c r="J16" s="14" t="s">
        <v>62</v>
      </c>
      <c r="K16" s="15"/>
      <c r="L16" s="14"/>
      <c r="M16" s="12" t="str">
        <f aca="false">IF(AND(K16&lt;&gt;"",OR(J16="Failed",J16="Solved with hint")),K16+2,"")</f>
        <v/>
      </c>
      <c r="N16" s="14"/>
      <c r="O16" s="14"/>
    </row>
    <row r="17" customFormat="false" ht="15" hidden="false" customHeight="false" outlineLevel="0" collapsed="false">
      <c r="A17" s="11" t="n">
        <v>16</v>
      </c>
      <c r="B17" s="11" t="s">
        <v>217</v>
      </c>
      <c r="C17" s="11" t="s">
        <v>251</v>
      </c>
      <c r="D17" s="16" t="s">
        <v>252</v>
      </c>
      <c r="E17" s="11" t="s">
        <v>30</v>
      </c>
      <c r="F17" s="11" t="s">
        <v>248</v>
      </c>
      <c r="G17" s="13" t="n">
        <v>3</v>
      </c>
      <c r="H17" s="11" t="n">
        <f aca="false">INT((G17-1)/7)+1</f>
        <v>1</v>
      </c>
      <c r="I17" s="12" t="n">
        <f aca="false">Dashboard!$B$4+G17-1</f>
        <v>46318</v>
      </c>
      <c r="J17" s="14" t="s">
        <v>62</v>
      </c>
      <c r="K17" s="15"/>
      <c r="L17" s="14"/>
      <c r="M17" s="12" t="str">
        <f aca="false">IF(AND(K17&lt;&gt;"",OR(J17="Failed",J17="Solved with hint")),K17+2,"")</f>
        <v/>
      </c>
      <c r="N17" s="14"/>
      <c r="O17" s="14"/>
    </row>
    <row r="18" customFormat="false" ht="15" hidden="false" customHeight="false" outlineLevel="0" collapsed="false">
      <c r="A18" s="11" t="n">
        <v>17</v>
      </c>
      <c r="B18" s="11" t="s">
        <v>217</v>
      </c>
      <c r="C18" s="11" t="s">
        <v>253</v>
      </c>
      <c r="D18" s="16" t="s">
        <v>254</v>
      </c>
      <c r="E18" s="11" t="s">
        <v>30</v>
      </c>
      <c r="F18" s="11" t="s">
        <v>248</v>
      </c>
      <c r="G18" s="13" t="n">
        <v>3</v>
      </c>
      <c r="H18" s="11" t="n">
        <f aca="false">INT((G18-1)/7)+1</f>
        <v>1</v>
      </c>
      <c r="I18" s="12" t="n">
        <f aca="false">Dashboard!$B$4+G18-1</f>
        <v>46318</v>
      </c>
      <c r="J18" s="14" t="s">
        <v>62</v>
      </c>
      <c r="K18" s="15"/>
      <c r="L18" s="14"/>
      <c r="M18" s="12" t="str">
        <f aca="false">IF(AND(K18&lt;&gt;"",OR(J18="Failed",J18="Solved with hint")),K18+2,"")</f>
        <v/>
      </c>
      <c r="N18" s="14"/>
      <c r="O18" s="14"/>
    </row>
    <row r="19" customFormat="false" ht="15" hidden="false" customHeight="false" outlineLevel="0" collapsed="false">
      <c r="A19" s="11" t="n">
        <v>18</v>
      </c>
      <c r="B19" s="11" t="s">
        <v>255</v>
      </c>
      <c r="C19" s="11" t="s">
        <v>256</v>
      </c>
      <c r="D19" s="16" t="s">
        <v>257</v>
      </c>
      <c r="E19" s="11" t="s">
        <v>30</v>
      </c>
      <c r="F19" s="11" t="s">
        <v>248</v>
      </c>
      <c r="G19" s="13" t="n">
        <v>3</v>
      </c>
      <c r="H19" s="11" t="n">
        <f aca="false">INT((G19-1)/7)+1</f>
        <v>1</v>
      </c>
      <c r="I19" s="12" t="n">
        <f aca="false">Dashboard!$B$4+G19-1</f>
        <v>46318</v>
      </c>
      <c r="J19" s="14" t="s">
        <v>62</v>
      </c>
      <c r="K19" s="15"/>
      <c r="L19" s="14"/>
      <c r="M19" s="12" t="str">
        <f aca="false">IF(AND(K19&lt;&gt;"",OR(J19="Failed",J19="Solved with hint")),K19+2,"")</f>
        <v/>
      </c>
      <c r="N19" s="14"/>
      <c r="O19" s="14"/>
    </row>
    <row r="20" customFormat="false" ht="15" hidden="false" customHeight="false" outlineLevel="0" collapsed="false">
      <c r="A20" s="11" t="n">
        <v>19</v>
      </c>
      <c r="B20" s="11" t="s">
        <v>217</v>
      </c>
      <c r="C20" s="11" t="s">
        <v>258</v>
      </c>
      <c r="D20" s="16" t="s">
        <v>259</v>
      </c>
      <c r="E20" s="11" t="s">
        <v>29</v>
      </c>
      <c r="F20" s="11" t="s">
        <v>260</v>
      </c>
      <c r="G20" s="13" t="n">
        <v>4</v>
      </c>
      <c r="H20" s="11" t="n">
        <f aca="false">INT((G20-1)/7)+1</f>
        <v>1</v>
      </c>
      <c r="I20" s="12" t="n">
        <f aca="false">Dashboard!$B$4+G20-1</f>
        <v>46319</v>
      </c>
      <c r="J20" s="14" t="s">
        <v>62</v>
      </c>
      <c r="K20" s="15"/>
      <c r="L20" s="14"/>
      <c r="M20" s="12" t="str">
        <f aca="false">IF(AND(K20&lt;&gt;"",OR(J20="Failed",J20="Solved with hint")),K20+2,"")</f>
        <v/>
      </c>
      <c r="N20" s="14"/>
      <c r="O20" s="14"/>
    </row>
    <row r="21" customFormat="false" ht="15" hidden="false" customHeight="false" outlineLevel="0" collapsed="false">
      <c r="A21" s="11" t="n">
        <v>20</v>
      </c>
      <c r="B21" s="11" t="s">
        <v>217</v>
      </c>
      <c r="C21" s="11" t="s">
        <v>261</v>
      </c>
      <c r="D21" s="16" t="s">
        <v>262</v>
      </c>
      <c r="E21" s="11" t="s">
        <v>29</v>
      </c>
      <c r="F21" s="11" t="s">
        <v>260</v>
      </c>
      <c r="G21" s="13" t="n">
        <v>4</v>
      </c>
      <c r="H21" s="11" t="n">
        <f aca="false">INT((G21-1)/7)+1</f>
        <v>1</v>
      </c>
      <c r="I21" s="12" t="n">
        <f aca="false">Dashboard!$B$4+G21-1</f>
        <v>46319</v>
      </c>
      <c r="J21" s="14" t="s">
        <v>62</v>
      </c>
      <c r="K21" s="15"/>
      <c r="L21" s="14"/>
      <c r="M21" s="12" t="str">
        <f aca="false">IF(AND(K21&lt;&gt;"",OR(J21="Failed",J21="Solved with hint")),K21+2,"")</f>
        <v/>
      </c>
      <c r="N21" s="14"/>
      <c r="O21" s="14"/>
    </row>
    <row r="22" customFormat="false" ht="15" hidden="false" customHeight="false" outlineLevel="0" collapsed="false">
      <c r="A22" s="11" t="n">
        <v>21</v>
      </c>
      <c r="B22" s="11" t="s">
        <v>217</v>
      </c>
      <c r="C22" s="11" t="s">
        <v>263</v>
      </c>
      <c r="D22" s="16" t="s">
        <v>264</v>
      </c>
      <c r="E22" s="11" t="s">
        <v>30</v>
      </c>
      <c r="F22" s="11" t="s">
        <v>260</v>
      </c>
      <c r="G22" s="13" t="n">
        <v>4</v>
      </c>
      <c r="H22" s="11" t="n">
        <f aca="false">INT((G22-1)/7)+1</f>
        <v>1</v>
      </c>
      <c r="I22" s="12" t="n">
        <f aca="false">Dashboard!$B$4+G22-1</f>
        <v>46319</v>
      </c>
      <c r="J22" s="14" t="s">
        <v>62</v>
      </c>
      <c r="K22" s="15"/>
      <c r="L22" s="14"/>
      <c r="M22" s="12" t="str">
        <f aca="false">IF(AND(K22&lt;&gt;"",OR(J22="Failed",J22="Solved with hint")),K22+2,"")</f>
        <v/>
      </c>
      <c r="N22" s="14"/>
      <c r="O22" s="14"/>
    </row>
    <row r="23" customFormat="false" ht="15" hidden="false" customHeight="false" outlineLevel="0" collapsed="false">
      <c r="A23" s="11" t="n">
        <v>22</v>
      </c>
      <c r="B23" s="11" t="s">
        <v>217</v>
      </c>
      <c r="C23" s="11" t="s">
        <v>265</v>
      </c>
      <c r="D23" s="16" t="s">
        <v>266</v>
      </c>
      <c r="E23" s="11" t="s">
        <v>30</v>
      </c>
      <c r="F23" s="11" t="s">
        <v>260</v>
      </c>
      <c r="G23" s="13" t="n">
        <v>4</v>
      </c>
      <c r="H23" s="11" t="n">
        <f aca="false">INT((G23-1)/7)+1</f>
        <v>1</v>
      </c>
      <c r="I23" s="12" t="n">
        <f aca="false">Dashboard!$B$4+G23-1</f>
        <v>46319</v>
      </c>
      <c r="J23" s="14" t="s">
        <v>62</v>
      </c>
      <c r="K23" s="15"/>
      <c r="L23" s="14"/>
      <c r="M23" s="12" t="str">
        <f aca="false">IF(AND(K23&lt;&gt;"",OR(J23="Failed",J23="Solved with hint")),K23+2,"")</f>
        <v/>
      </c>
      <c r="N23" s="14"/>
      <c r="O23" s="14"/>
    </row>
    <row r="24" customFormat="false" ht="15" hidden="false" customHeight="false" outlineLevel="0" collapsed="false">
      <c r="A24" s="11" t="n">
        <v>23</v>
      </c>
      <c r="B24" s="11" t="s">
        <v>255</v>
      </c>
      <c r="C24" s="11" t="s">
        <v>267</v>
      </c>
      <c r="D24" s="16" t="s">
        <v>268</v>
      </c>
      <c r="E24" s="11" t="s">
        <v>30</v>
      </c>
      <c r="F24" s="11" t="s">
        <v>260</v>
      </c>
      <c r="G24" s="13" t="n">
        <v>4</v>
      </c>
      <c r="H24" s="11" t="n">
        <f aca="false">INT((G24-1)/7)+1</f>
        <v>1</v>
      </c>
      <c r="I24" s="12" t="n">
        <f aca="false">Dashboard!$B$4+G24-1</f>
        <v>46319</v>
      </c>
      <c r="J24" s="14" t="s">
        <v>62</v>
      </c>
      <c r="K24" s="15"/>
      <c r="L24" s="14"/>
      <c r="M24" s="12" t="str">
        <f aca="false">IF(AND(K24&lt;&gt;"",OR(J24="Failed",J24="Solved with hint")),K24+2,"")</f>
        <v/>
      </c>
      <c r="N24" s="14"/>
      <c r="O24" s="14"/>
    </row>
    <row r="25" customFormat="false" ht="15" hidden="false" customHeight="false" outlineLevel="0" collapsed="false">
      <c r="A25" s="11" t="n">
        <v>24</v>
      </c>
      <c r="B25" s="11" t="s">
        <v>217</v>
      </c>
      <c r="C25" s="11" t="s">
        <v>269</v>
      </c>
      <c r="D25" s="16" t="s">
        <v>270</v>
      </c>
      <c r="E25" s="11" t="s">
        <v>31</v>
      </c>
      <c r="F25" s="11" t="s">
        <v>260</v>
      </c>
      <c r="G25" s="13" t="n">
        <v>4</v>
      </c>
      <c r="H25" s="11" t="n">
        <f aca="false">INT((G25-1)/7)+1</f>
        <v>1</v>
      </c>
      <c r="I25" s="12" t="n">
        <f aca="false">Dashboard!$B$4+G25-1</f>
        <v>46319</v>
      </c>
      <c r="J25" s="14" t="s">
        <v>62</v>
      </c>
      <c r="K25" s="15"/>
      <c r="L25" s="14"/>
      <c r="M25" s="12" t="str">
        <f aca="false">IF(AND(K25&lt;&gt;"",OR(J25="Failed",J25="Solved with hint")),K25+2,"")</f>
        <v/>
      </c>
      <c r="N25" s="14"/>
      <c r="O25" s="14"/>
    </row>
    <row r="26" customFormat="false" ht="15" hidden="false" customHeight="false" outlineLevel="0" collapsed="false">
      <c r="A26" s="11" t="n">
        <v>25</v>
      </c>
      <c r="B26" s="11" t="s">
        <v>217</v>
      </c>
      <c r="C26" s="11" t="s">
        <v>271</v>
      </c>
      <c r="D26" s="16" t="s">
        <v>272</v>
      </c>
      <c r="E26" s="11" t="s">
        <v>30</v>
      </c>
      <c r="F26" s="11" t="s">
        <v>273</v>
      </c>
      <c r="G26" s="13" t="n">
        <v>4</v>
      </c>
      <c r="H26" s="11" t="n">
        <f aca="false">INT((G26-1)/7)+1</f>
        <v>1</v>
      </c>
      <c r="I26" s="12" t="n">
        <f aca="false">Dashboard!$B$4+G26-1</f>
        <v>46319</v>
      </c>
      <c r="J26" s="14" t="s">
        <v>62</v>
      </c>
      <c r="K26" s="15"/>
      <c r="L26" s="14"/>
      <c r="M26" s="12" t="str">
        <f aca="false">IF(AND(K26&lt;&gt;"",OR(J26="Failed",J26="Solved with hint")),K26+2,"")</f>
        <v/>
      </c>
      <c r="N26" s="14"/>
      <c r="O26" s="14"/>
    </row>
    <row r="27" customFormat="false" ht="15" hidden="false" customHeight="false" outlineLevel="0" collapsed="false">
      <c r="A27" s="11" t="n">
        <v>26</v>
      </c>
      <c r="B27" s="11" t="s">
        <v>255</v>
      </c>
      <c r="C27" s="11" t="s">
        <v>274</v>
      </c>
      <c r="D27" s="16" t="s">
        <v>275</v>
      </c>
      <c r="E27" s="11" t="s">
        <v>30</v>
      </c>
      <c r="F27" s="11" t="s">
        <v>273</v>
      </c>
      <c r="G27" s="13" t="n">
        <v>4</v>
      </c>
      <c r="H27" s="11" t="n">
        <f aca="false">INT((G27-1)/7)+1</f>
        <v>1</v>
      </c>
      <c r="I27" s="12" t="n">
        <f aca="false">Dashboard!$B$4+G27-1</f>
        <v>46319</v>
      </c>
      <c r="J27" s="14" t="s">
        <v>62</v>
      </c>
      <c r="K27" s="15"/>
      <c r="L27" s="14"/>
      <c r="M27" s="12" t="str">
        <f aca="false">IF(AND(K27&lt;&gt;"",OR(J27="Failed",J27="Solved with hint")),K27+2,"")</f>
        <v/>
      </c>
      <c r="N27" s="14"/>
      <c r="O27" s="14"/>
    </row>
    <row r="28" customFormat="false" ht="15" hidden="false" customHeight="false" outlineLevel="0" collapsed="false">
      <c r="A28" s="11" t="n">
        <v>27</v>
      </c>
      <c r="B28" s="11" t="s">
        <v>217</v>
      </c>
      <c r="C28" s="11" t="s">
        <v>276</v>
      </c>
      <c r="D28" s="16" t="s">
        <v>277</v>
      </c>
      <c r="E28" s="11" t="s">
        <v>30</v>
      </c>
      <c r="F28" s="11" t="s">
        <v>273</v>
      </c>
      <c r="G28" s="13" t="n">
        <v>4</v>
      </c>
      <c r="H28" s="11" t="n">
        <f aca="false">INT((G28-1)/7)+1</f>
        <v>1</v>
      </c>
      <c r="I28" s="12" t="n">
        <f aca="false">Dashboard!$B$4+G28-1</f>
        <v>46319</v>
      </c>
      <c r="J28" s="14" t="s">
        <v>62</v>
      </c>
      <c r="K28" s="15"/>
      <c r="L28" s="14"/>
      <c r="M28" s="12" t="str">
        <f aca="false">IF(AND(K28&lt;&gt;"",OR(J28="Failed",J28="Solved with hint")),K28+2,"")</f>
        <v/>
      </c>
      <c r="N28" s="14"/>
      <c r="O28" s="14"/>
    </row>
    <row r="29" customFormat="false" ht="15" hidden="false" customHeight="false" outlineLevel="0" collapsed="false">
      <c r="A29" s="11" t="n">
        <v>28</v>
      </c>
      <c r="B29" s="11" t="s">
        <v>217</v>
      </c>
      <c r="C29" s="11" t="s">
        <v>278</v>
      </c>
      <c r="D29" s="16" t="s">
        <v>279</v>
      </c>
      <c r="E29" s="11" t="s">
        <v>31</v>
      </c>
      <c r="F29" s="11" t="s">
        <v>273</v>
      </c>
      <c r="G29" s="13" t="n">
        <v>4</v>
      </c>
      <c r="H29" s="11" t="n">
        <f aca="false">INT((G29-1)/7)+1</f>
        <v>1</v>
      </c>
      <c r="I29" s="12" t="n">
        <f aca="false">Dashboard!$B$4+G29-1</f>
        <v>46319</v>
      </c>
      <c r="J29" s="14" t="s">
        <v>62</v>
      </c>
      <c r="K29" s="15"/>
      <c r="L29" s="14"/>
      <c r="M29" s="12" t="str">
        <f aca="false">IF(AND(K29&lt;&gt;"",OR(J29="Failed",J29="Solved with hint")),K29+2,"")</f>
        <v/>
      </c>
      <c r="N29" s="14"/>
      <c r="O29" s="14"/>
    </row>
    <row r="30" customFormat="false" ht="15" hidden="false" customHeight="false" outlineLevel="0" collapsed="false">
      <c r="A30" s="11" t="n">
        <v>29</v>
      </c>
      <c r="B30" s="11" t="s">
        <v>217</v>
      </c>
      <c r="C30" s="11" t="s">
        <v>280</v>
      </c>
      <c r="D30" s="16" t="s">
        <v>281</v>
      </c>
      <c r="E30" s="11" t="s">
        <v>31</v>
      </c>
      <c r="F30" s="11" t="s">
        <v>273</v>
      </c>
      <c r="G30" s="13" t="n">
        <v>4</v>
      </c>
      <c r="H30" s="11" t="n">
        <f aca="false">INT((G30-1)/7)+1</f>
        <v>1</v>
      </c>
      <c r="I30" s="12" t="n">
        <f aca="false">Dashboard!$B$4+G30-1</f>
        <v>46319</v>
      </c>
      <c r="J30" s="14" t="s">
        <v>62</v>
      </c>
      <c r="K30" s="15"/>
      <c r="L30" s="14"/>
      <c r="M30" s="12" t="str">
        <f aca="false">IF(AND(K30&lt;&gt;"",OR(J30="Failed",J30="Solved with hint")),K30+2,"")</f>
        <v/>
      </c>
      <c r="N30" s="14"/>
      <c r="O30" s="14"/>
    </row>
    <row r="31" customFormat="false" ht="15" hidden="false" customHeight="false" outlineLevel="0" collapsed="false">
      <c r="A31" s="11" t="n">
        <v>30</v>
      </c>
      <c r="B31" s="11" t="s">
        <v>217</v>
      </c>
      <c r="C31" s="11" t="s">
        <v>282</v>
      </c>
      <c r="D31" s="16" t="s">
        <v>283</v>
      </c>
      <c r="E31" s="11" t="s">
        <v>29</v>
      </c>
      <c r="F31" s="11" t="s">
        <v>284</v>
      </c>
      <c r="G31" s="13" t="n">
        <v>5</v>
      </c>
      <c r="H31" s="11" t="n">
        <f aca="false">INT((G31-1)/7)+1</f>
        <v>1</v>
      </c>
      <c r="I31" s="12" t="n">
        <f aca="false">Dashboard!$B$4+G31-1</f>
        <v>46320</v>
      </c>
      <c r="J31" s="14" t="s">
        <v>62</v>
      </c>
      <c r="K31" s="15"/>
      <c r="L31" s="14"/>
      <c r="M31" s="12" t="str">
        <f aca="false">IF(AND(K31&lt;&gt;"",OR(J31="Failed",J31="Solved with hint")),K31+2,"")</f>
        <v/>
      </c>
      <c r="N31" s="14"/>
      <c r="O31" s="14"/>
    </row>
    <row r="32" customFormat="false" ht="15" hidden="false" customHeight="false" outlineLevel="0" collapsed="false">
      <c r="A32" s="11" t="n">
        <v>31</v>
      </c>
      <c r="B32" s="11" t="s">
        <v>217</v>
      </c>
      <c r="C32" s="11" t="s">
        <v>285</v>
      </c>
      <c r="D32" s="16" t="s">
        <v>286</v>
      </c>
      <c r="E32" s="11" t="s">
        <v>29</v>
      </c>
      <c r="F32" s="11" t="s">
        <v>284</v>
      </c>
      <c r="G32" s="13" t="n">
        <v>5</v>
      </c>
      <c r="H32" s="11" t="n">
        <f aca="false">INT((G32-1)/7)+1</f>
        <v>1</v>
      </c>
      <c r="I32" s="12" t="n">
        <f aca="false">Dashboard!$B$4+G32-1</f>
        <v>46320</v>
      </c>
      <c r="J32" s="14" t="s">
        <v>62</v>
      </c>
      <c r="K32" s="15"/>
      <c r="L32" s="14"/>
      <c r="M32" s="12" t="str">
        <f aca="false">IF(AND(K32&lt;&gt;"",OR(J32="Failed",J32="Solved with hint")),K32+2,"")</f>
        <v/>
      </c>
      <c r="N32" s="14"/>
      <c r="O32" s="14"/>
    </row>
    <row r="33" customFormat="false" ht="15" hidden="false" customHeight="false" outlineLevel="0" collapsed="false">
      <c r="A33" s="11" t="n">
        <v>32</v>
      </c>
      <c r="B33" s="11" t="s">
        <v>217</v>
      </c>
      <c r="C33" s="11" t="s">
        <v>287</v>
      </c>
      <c r="D33" s="16" t="s">
        <v>288</v>
      </c>
      <c r="E33" s="11" t="s">
        <v>29</v>
      </c>
      <c r="F33" s="11" t="s">
        <v>284</v>
      </c>
      <c r="G33" s="13" t="n">
        <v>5</v>
      </c>
      <c r="H33" s="11" t="n">
        <f aca="false">INT((G33-1)/7)+1</f>
        <v>1</v>
      </c>
      <c r="I33" s="12" t="n">
        <f aca="false">Dashboard!$B$4+G33-1</f>
        <v>46320</v>
      </c>
      <c r="J33" s="14" t="s">
        <v>62</v>
      </c>
      <c r="K33" s="15"/>
      <c r="L33" s="14"/>
      <c r="M33" s="12" t="str">
        <f aca="false">IF(AND(K33&lt;&gt;"",OR(J33="Failed",J33="Solved with hint")),K33+2,"")</f>
        <v/>
      </c>
      <c r="N33" s="14"/>
      <c r="O33" s="14"/>
    </row>
    <row r="34" customFormat="false" ht="15" hidden="false" customHeight="false" outlineLevel="0" collapsed="false">
      <c r="A34" s="11" t="n">
        <v>33</v>
      </c>
      <c r="B34" s="11" t="s">
        <v>217</v>
      </c>
      <c r="C34" s="11" t="s">
        <v>289</v>
      </c>
      <c r="D34" s="16" t="s">
        <v>290</v>
      </c>
      <c r="E34" s="11" t="s">
        <v>29</v>
      </c>
      <c r="F34" s="11" t="s">
        <v>284</v>
      </c>
      <c r="G34" s="13" t="n">
        <v>5</v>
      </c>
      <c r="H34" s="11" t="n">
        <f aca="false">INT((G34-1)/7)+1</f>
        <v>1</v>
      </c>
      <c r="I34" s="12" t="n">
        <f aca="false">Dashboard!$B$4+G34-1</f>
        <v>46320</v>
      </c>
      <c r="J34" s="14" t="s">
        <v>62</v>
      </c>
      <c r="K34" s="15"/>
      <c r="L34" s="14"/>
      <c r="M34" s="12" t="str">
        <f aca="false">IF(AND(K34&lt;&gt;"",OR(J34="Failed",J34="Solved with hint")),K34+2,"")</f>
        <v/>
      </c>
      <c r="N34" s="14"/>
      <c r="O34" s="14"/>
    </row>
    <row r="35" customFormat="false" ht="15" hidden="false" customHeight="false" outlineLevel="0" collapsed="false">
      <c r="A35" s="11" t="n">
        <v>34</v>
      </c>
      <c r="B35" s="11" t="s">
        <v>217</v>
      </c>
      <c r="C35" s="11" t="s">
        <v>291</v>
      </c>
      <c r="D35" s="16" t="s">
        <v>292</v>
      </c>
      <c r="E35" s="11" t="s">
        <v>29</v>
      </c>
      <c r="F35" s="11" t="s">
        <v>293</v>
      </c>
      <c r="G35" s="13" t="n">
        <v>5</v>
      </c>
      <c r="H35" s="11" t="n">
        <f aca="false">INT((G35-1)/7)+1</f>
        <v>1</v>
      </c>
      <c r="I35" s="12" t="n">
        <f aca="false">Dashboard!$B$4+G35-1</f>
        <v>46320</v>
      </c>
      <c r="J35" s="14" t="s">
        <v>62</v>
      </c>
      <c r="K35" s="15"/>
      <c r="L35" s="14"/>
      <c r="M35" s="12" t="str">
        <f aca="false">IF(AND(K35&lt;&gt;"",OR(J35="Failed",J35="Solved with hint")),K35+2,"")</f>
        <v/>
      </c>
      <c r="N35" s="14"/>
      <c r="O35" s="14"/>
    </row>
    <row r="36" customFormat="false" ht="15" hidden="false" customHeight="false" outlineLevel="0" collapsed="false">
      <c r="A36" s="11" t="n">
        <v>35</v>
      </c>
      <c r="B36" s="11" t="s">
        <v>217</v>
      </c>
      <c r="C36" s="11" t="s">
        <v>294</v>
      </c>
      <c r="D36" s="16" t="s">
        <v>295</v>
      </c>
      <c r="E36" s="11" t="s">
        <v>29</v>
      </c>
      <c r="F36" s="11" t="s">
        <v>293</v>
      </c>
      <c r="G36" s="13" t="n">
        <v>5</v>
      </c>
      <c r="H36" s="11" t="n">
        <f aca="false">INT((G36-1)/7)+1</f>
        <v>1</v>
      </c>
      <c r="I36" s="12" t="n">
        <f aca="false">Dashboard!$B$4+G36-1</f>
        <v>46320</v>
      </c>
      <c r="J36" s="14" t="s">
        <v>62</v>
      </c>
      <c r="K36" s="15"/>
      <c r="L36" s="14"/>
      <c r="M36" s="12" t="str">
        <f aca="false">IF(AND(K36&lt;&gt;"",OR(J36="Failed",J36="Solved with hint")),K36+2,"")</f>
        <v/>
      </c>
      <c r="N36" s="14"/>
      <c r="O36" s="14"/>
    </row>
    <row r="37" customFormat="false" ht="15" hidden="false" customHeight="false" outlineLevel="0" collapsed="false">
      <c r="A37" s="11" t="n">
        <v>36</v>
      </c>
      <c r="B37" s="11" t="s">
        <v>217</v>
      </c>
      <c r="C37" s="11" t="s">
        <v>296</v>
      </c>
      <c r="D37" s="16" t="s">
        <v>297</v>
      </c>
      <c r="E37" s="11" t="s">
        <v>29</v>
      </c>
      <c r="F37" s="11" t="s">
        <v>293</v>
      </c>
      <c r="G37" s="13" t="n">
        <v>5</v>
      </c>
      <c r="H37" s="11" t="n">
        <f aca="false">INT((G37-1)/7)+1</f>
        <v>1</v>
      </c>
      <c r="I37" s="12" t="n">
        <f aca="false">Dashboard!$B$4+G37-1</f>
        <v>46320</v>
      </c>
      <c r="J37" s="14" t="s">
        <v>62</v>
      </c>
      <c r="K37" s="15"/>
      <c r="L37" s="14"/>
      <c r="M37" s="12" t="str">
        <f aca="false">IF(AND(K37&lt;&gt;"",OR(J37="Failed",J37="Solved with hint")),K37+2,"")</f>
        <v/>
      </c>
      <c r="N37" s="14"/>
      <c r="O37" s="14"/>
    </row>
    <row r="38" customFormat="false" ht="15" hidden="false" customHeight="false" outlineLevel="0" collapsed="false">
      <c r="A38" s="11" t="n">
        <v>37</v>
      </c>
      <c r="B38" s="11" t="s">
        <v>217</v>
      </c>
      <c r="C38" s="11" t="s">
        <v>298</v>
      </c>
      <c r="D38" s="16" t="s">
        <v>299</v>
      </c>
      <c r="E38" s="11" t="s">
        <v>29</v>
      </c>
      <c r="F38" s="11" t="s">
        <v>293</v>
      </c>
      <c r="G38" s="13" t="n">
        <v>5</v>
      </c>
      <c r="H38" s="11" t="n">
        <f aca="false">INT((G38-1)/7)+1</f>
        <v>1</v>
      </c>
      <c r="I38" s="12" t="n">
        <f aca="false">Dashboard!$B$4+G38-1</f>
        <v>46320</v>
      </c>
      <c r="J38" s="14" t="s">
        <v>62</v>
      </c>
      <c r="K38" s="15"/>
      <c r="L38" s="14"/>
      <c r="M38" s="12" t="str">
        <f aca="false">IF(AND(K38&lt;&gt;"",OR(J38="Failed",J38="Solved with hint")),K38+2,"")</f>
        <v/>
      </c>
      <c r="N38" s="14"/>
      <c r="O38" s="14"/>
    </row>
    <row r="39" customFormat="false" ht="15" hidden="false" customHeight="false" outlineLevel="0" collapsed="false">
      <c r="A39" s="11" t="n">
        <v>38</v>
      </c>
      <c r="B39" s="11" t="s">
        <v>217</v>
      </c>
      <c r="C39" s="11" t="s">
        <v>300</v>
      </c>
      <c r="D39" s="16" t="s">
        <v>301</v>
      </c>
      <c r="E39" s="11" t="s">
        <v>30</v>
      </c>
      <c r="F39" s="11" t="s">
        <v>293</v>
      </c>
      <c r="G39" s="13" t="n">
        <v>5</v>
      </c>
      <c r="H39" s="11" t="n">
        <f aca="false">INT((G39-1)/7)+1</f>
        <v>1</v>
      </c>
      <c r="I39" s="12" t="n">
        <f aca="false">Dashboard!$B$4+G39-1</f>
        <v>46320</v>
      </c>
      <c r="J39" s="14" t="s">
        <v>62</v>
      </c>
      <c r="K39" s="15"/>
      <c r="L39" s="14"/>
      <c r="M39" s="12" t="str">
        <f aca="false">IF(AND(K39&lt;&gt;"",OR(J39="Failed",J39="Solved with hint")),K39+2,"")</f>
        <v/>
      </c>
      <c r="N39" s="14"/>
      <c r="O39" s="14"/>
    </row>
    <row r="40" customFormat="false" ht="15" hidden="false" customHeight="false" outlineLevel="0" collapsed="false">
      <c r="A40" s="11" t="n">
        <v>39</v>
      </c>
      <c r="B40" s="11" t="s">
        <v>217</v>
      </c>
      <c r="C40" s="11" t="s">
        <v>302</v>
      </c>
      <c r="D40" s="16" t="s">
        <v>303</v>
      </c>
      <c r="E40" s="11" t="s">
        <v>30</v>
      </c>
      <c r="F40" s="11" t="s">
        <v>293</v>
      </c>
      <c r="G40" s="13" t="n">
        <v>5</v>
      </c>
      <c r="H40" s="11" t="n">
        <f aca="false">INT((G40-1)/7)+1</f>
        <v>1</v>
      </c>
      <c r="I40" s="12" t="n">
        <f aca="false">Dashboard!$B$4+G40-1</f>
        <v>46320</v>
      </c>
      <c r="J40" s="14" t="s">
        <v>62</v>
      </c>
      <c r="K40" s="15"/>
      <c r="L40" s="14"/>
      <c r="M40" s="12" t="str">
        <f aca="false">IF(AND(K40&lt;&gt;"",OR(J40="Failed",J40="Solved with hint")),K40+2,"")</f>
        <v/>
      </c>
      <c r="N40" s="14"/>
      <c r="O40" s="14"/>
    </row>
    <row r="41" customFormat="false" ht="15" hidden="false" customHeight="false" outlineLevel="0" collapsed="false">
      <c r="A41" s="11" t="n">
        <v>40</v>
      </c>
      <c r="B41" s="11" t="s">
        <v>217</v>
      </c>
      <c r="C41" s="11" t="s">
        <v>304</v>
      </c>
      <c r="D41" s="16" t="s">
        <v>305</v>
      </c>
      <c r="E41" s="11" t="s">
        <v>30</v>
      </c>
      <c r="F41" s="11" t="s">
        <v>293</v>
      </c>
      <c r="G41" s="13" t="n">
        <v>5</v>
      </c>
      <c r="H41" s="11" t="n">
        <f aca="false">INT((G41-1)/7)+1</f>
        <v>1</v>
      </c>
      <c r="I41" s="12" t="n">
        <f aca="false">Dashboard!$B$4+G41-1</f>
        <v>46320</v>
      </c>
      <c r="J41" s="14" t="s">
        <v>62</v>
      </c>
      <c r="K41" s="15"/>
      <c r="L41" s="14"/>
      <c r="M41" s="12" t="str">
        <f aca="false">IF(AND(K41&lt;&gt;"",OR(J41="Failed",J41="Solved with hint")),K41+2,"")</f>
        <v/>
      </c>
      <c r="N41" s="14"/>
      <c r="O41" s="14"/>
    </row>
    <row r="42" customFormat="false" ht="15" hidden="false" customHeight="false" outlineLevel="0" collapsed="false">
      <c r="A42" s="11" t="n">
        <v>41</v>
      </c>
      <c r="B42" s="11" t="s">
        <v>217</v>
      </c>
      <c r="C42" s="11" t="s">
        <v>306</v>
      </c>
      <c r="D42" s="16" t="s">
        <v>307</v>
      </c>
      <c r="E42" s="11" t="s">
        <v>30</v>
      </c>
      <c r="F42" s="11" t="s">
        <v>293</v>
      </c>
      <c r="G42" s="13" t="n">
        <v>5</v>
      </c>
      <c r="H42" s="11" t="n">
        <f aca="false">INT((G42-1)/7)+1</f>
        <v>1</v>
      </c>
      <c r="I42" s="12" t="n">
        <f aca="false">Dashboard!$B$4+G42-1</f>
        <v>46320</v>
      </c>
      <c r="J42" s="14" t="s">
        <v>62</v>
      </c>
      <c r="K42" s="15"/>
      <c r="L42" s="14"/>
      <c r="M42" s="12" t="str">
        <f aca="false">IF(AND(K42&lt;&gt;"",OR(J42="Failed",J42="Solved with hint")),K42+2,"")</f>
        <v/>
      </c>
      <c r="N42" s="14"/>
      <c r="O42" s="14"/>
    </row>
    <row r="43" customFormat="false" ht="26.85" hidden="false" customHeight="false" outlineLevel="0" collapsed="false">
      <c r="A43" s="11" t="n">
        <v>42</v>
      </c>
      <c r="B43" s="11" t="s">
        <v>217</v>
      </c>
      <c r="C43" s="11" t="s">
        <v>308</v>
      </c>
      <c r="D43" s="16" t="s">
        <v>309</v>
      </c>
      <c r="E43" s="11" t="s">
        <v>30</v>
      </c>
      <c r="F43" s="11" t="s">
        <v>293</v>
      </c>
      <c r="G43" s="13" t="n">
        <v>5</v>
      </c>
      <c r="H43" s="11" t="n">
        <f aca="false">INT((G43-1)/7)+1</f>
        <v>1</v>
      </c>
      <c r="I43" s="12" t="n">
        <f aca="false">Dashboard!$B$4+G43-1</f>
        <v>46320</v>
      </c>
      <c r="J43" s="14" t="s">
        <v>62</v>
      </c>
      <c r="K43" s="15"/>
      <c r="L43" s="14"/>
      <c r="M43" s="12" t="str">
        <f aca="false">IF(AND(K43&lt;&gt;"",OR(J43="Failed",J43="Solved with hint")),K43+2,"")</f>
        <v/>
      </c>
      <c r="N43" s="14"/>
      <c r="O43" s="14"/>
    </row>
    <row r="44" customFormat="false" ht="15" hidden="false" customHeight="false" outlineLevel="0" collapsed="false">
      <c r="A44" s="11" t="n">
        <v>43</v>
      </c>
      <c r="B44" s="11" t="s">
        <v>217</v>
      </c>
      <c r="C44" s="11" t="s">
        <v>310</v>
      </c>
      <c r="D44" s="16" t="s">
        <v>311</v>
      </c>
      <c r="E44" s="11" t="s">
        <v>30</v>
      </c>
      <c r="F44" s="11" t="s">
        <v>293</v>
      </c>
      <c r="G44" s="13" t="n">
        <v>5</v>
      </c>
      <c r="H44" s="11" t="n">
        <f aca="false">INT((G44-1)/7)+1</f>
        <v>1</v>
      </c>
      <c r="I44" s="12" t="n">
        <f aca="false">Dashboard!$B$4+G44-1</f>
        <v>46320</v>
      </c>
      <c r="J44" s="14" t="s">
        <v>62</v>
      </c>
      <c r="K44" s="15"/>
      <c r="L44" s="14"/>
      <c r="M44" s="12" t="str">
        <f aca="false">IF(AND(K44&lt;&gt;"",OR(J44="Failed",J44="Solved with hint")),K44+2,"")</f>
        <v/>
      </c>
      <c r="N44" s="14"/>
      <c r="O44" s="14"/>
    </row>
    <row r="45" customFormat="false" ht="15" hidden="false" customHeight="false" outlineLevel="0" collapsed="false">
      <c r="A45" s="11" t="n">
        <v>44</v>
      </c>
      <c r="B45" s="11" t="s">
        <v>217</v>
      </c>
      <c r="C45" s="11" t="s">
        <v>312</v>
      </c>
      <c r="D45" s="16" t="s">
        <v>313</v>
      </c>
      <c r="E45" s="11" t="s">
        <v>30</v>
      </c>
      <c r="F45" s="11" t="s">
        <v>314</v>
      </c>
      <c r="G45" s="13" t="n">
        <v>6</v>
      </c>
      <c r="H45" s="11" t="n">
        <f aca="false">INT((G45-1)/7)+1</f>
        <v>1</v>
      </c>
      <c r="I45" s="12" t="n">
        <f aca="false">Dashboard!$B$4+G45-1</f>
        <v>46321</v>
      </c>
      <c r="J45" s="14" t="s">
        <v>62</v>
      </c>
      <c r="K45" s="15"/>
      <c r="L45" s="14"/>
      <c r="M45" s="12" t="str">
        <f aca="false">IF(AND(K45&lt;&gt;"",OR(J45="Failed",J45="Solved with hint")),K45+2,"")</f>
        <v/>
      </c>
      <c r="N45" s="14"/>
      <c r="O45" s="14"/>
    </row>
    <row r="46" customFormat="false" ht="15" hidden="false" customHeight="false" outlineLevel="0" collapsed="false">
      <c r="A46" s="11" t="n">
        <v>45</v>
      </c>
      <c r="B46" s="11" t="s">
        <v>217</v>
      </c>
      <c r="C46" s="11" t="s">
        <v>315</v>
      </c>
      <c r="D46" s="16" t="s">
        <v>316</v>
      </c>
      <c r="E46" s="11" t="s">
        <v>30</v>
      </c>
      <c r="F46" s="11" t="s">
        <v>317</v>
      </c>
      <c r="G46" s="13" t="n">
        <v>6</v>
      </c>
      <c r="H46" s="11" t="n">
        <f aca="false">INT((G46-1)/7)+1</f>
        <v>1</v>
      </c>
      <c r="I46" s="12" t="n">
        <f aca="false">Dashboard!$B$4+G46-1</f>
        <v>46321</v>
      </c>
      <c r="J46" s="14" t="s">
        <v>62</v>
      </c>
      <c r="K46" s="15"/>
      <c r="L46" s="14"/>
      <c r="M46" s="12" t="str">
        <f aca="false">IF(AND(K46&lt;&gt;"",OR(J46="Failed",J46="Solved with hint")),K46+2,"")</f>
        <v/>
      </c>
      <c r="N46" s="14"/>
      <c r="O46" s="14"/>
    </row>
    <row r="47" customFormat="false" ht="15" hidden="false" customHeight="false" outlineLevel="0" collapsed="false">
      <c r="A47" s="11" t="n">
        <v>46</v>
      </c>
      <c r="B47" s="11" t="s">
        <v>217</v>
      </c>
      <c r="C47" s="11" t="s">
        <v>318</v>
      </c>
      <c r="D47" s="16" t="s">
        <v>319</v>
      </c>
      <c r="E47" s="11" t="s">
        <v>29</v>
      </c>
      <c r="F47" s="11" t="s">
        <v>317</v>
      </c>
      <c r="G47" s="13" t="n">
        <v>6</v>
      </c>
      <c r="H47" s="11" t="n">
        <f aca="false">INT((G47-1)/7)+1</f>
        <v>1</v>
      </c>
      <c r="I47" s="12" t="n">
        <f aca="false">Dashboard!$B$4+G47-1</f>
        <v>46321</v>
      </c>
      <c r="J47" s="14" t="s">
        <v>62</v>
      </c>
      <c r="K47" s="15"/>
      <c r="L47" s="14"/>
      <c r="M47" s="12" t="str">
        <f aca="false">IF(AND(K47&lt;&gt;"",OR(J47="Failed",J47="Solved with hint")),K47+2,"")</f>
        <v/>
      </c>
      <c r="N47" s="14"/>
      <c r="O47" s="14"/>
    </row>
    <row r="48" customFormat="false" ht="15" hidden="false" customHeight="false" outlineLevel="0" collapsed="false">
      <c r="A48" s="11" t="n">
        <v>47</v>
      </c>
      <c r="B48" s="11" t="s">
        <v>217</v>
      </c>
      <c r="C48" s="11" t="s">
        <v>320</v>
      </c>
      <c r="D48" s="16" t="s">
        <v>321</v>
      </c>
      <c r="E48" s="11" t="s">
        <v>30</v>
      </c>
      <c r="F48" s="11" t="s">
        <v>322</v>
      </c>
      <c r="G48" s="13" t="n">
        <v>6</v>
      </c>
      <c r="H48" s="11" t="n">
        <f aca="false">INT((G48-1)/7)+1</f>
        <v>1</v>
      </c>
      <c r="I48" s="12" t="n">
        <f aca="false">Dashboard!$B$4+G48-1</f>
        <v>46321</v>
      </c>
      <c r="J48" s="14" t="s">
        <v>62</v>
      </c>
      <c r="K48" s="15"/>
      <c r="L48" s="14"/>
      <c r="M48" s="12" t="str">
        <f aca="false">IF(AND(K48&lt;&gt;"",OR(J48="Failed",J48="Solved with hint")),K48+2,"")</f>
        <v/>
      </c>
      <c r="N48" s="14"/>
      <c r="O48" s="14"/>
    </row>
    <row r="49" customFormat="false" ht="26.85" hidden="false" customHeight="false" outlineLevel="0" collapsed="false">
      <c r="A49" s="11" t="n">
        <v>48</v>
      </c>
      <c r="B49" s="11" t="s">
        <v>217</v>
      </c>
      <c r="C49" s="11" t="s">
        <v>323</v>
      </c>
      <c r="D49" s="16" t="s">
        <v>324</v>
      </c>
      <c r="E49" s="11" t="s">
        <v>29</v>
      </c>
      <c r="F49" s="11" t="s">
        <v>220</v>
      </c>
      <c r="G49" s="13" t="n">
        <v>7</v>
      </c>
      <c r="H49" s="11" t="n">
        <f aca="false">INT((G49-1)/7)+1</f>
        <v>1</v>
      </c>
      <c r="I49" s="12" t="n">
        <f aca="false">Dashboard!$B$4+G49-1</f>
        <v>46322</v>
      </c>
      <c r="J49" s="14" t="s">
        <v>62</v>
      </c>
      <c r="K49" s="15"/>
      <c r="L49" s="14"/>
      <c r="M49" s="12" t="str">
        <f aca="false">IF(AND(K49&lt;&gt;"",OR(J49="Failed",J49="Solved with hint")),K49+2,"")</f>
        <v/>
      </c>
      <c r="N49" s="14"/>
      <c r="O49" s="14"/>
    </row>
    <row r="50" customFormat="false" ht="26.85" hidden="false" customHeight="false" outlineLevel="0" collapsed="false">
      <c r="A50" s="11" t="n">
        <v>49</v>
      </c>
      <c r="B50" s="11" t="s">
        <v>217</v>
      </c>
      <c r="C50" s="11" t="s">
        <v>325</v>
      </c>
      <c r="D50" s="16" t="s">
        <v>326</v>
      </c>
      <c r="E50" s="11" t="s">
        <v>29</v>
      </c>
      <c r="F50" s="11" t="s">
        <v>220</v>
      </c>
      <c r="G50" s="13" t="n">
        <v>7</v>
      </c>
      <c r="H50" s="11" t="n">
        <f aca="false">INT((G50-1)/7)+1</f>
        <v>1</v>
      </c>
      <c r="I50" s="12" t="n">
        <f aca="false">Dashboard!$B$4+G50-1</f>
        <v>46322</v>
      </c>
      <c r="J50" s="14" t="s">
        <v>62</v>
      </c>
      <c r="K50" s="15"/>
      <c r="L50" s="14"/>
      <c r="M50" s="12" t="str">
        <f aca="false">IF(AND(K50&lt;&gt;"",OR(J50="Failed",J50="Solved with hint")),K50+2,"")</f>
        <v/>
      </c>
      <c r="N50" s="14"/>
      <c r="O50" s="14"/>
    </row>
    <row r="51" customFormat="false" ht="26.85" hidden="false" customHeight="false" outlineLevel="0" collapsed="false">
      <c r="A51" s="11" t="n">
        <v>50</v>
      </c>
      <c r="B51" s="11" t="s">
        <v>217</v>
      </c>
      <c r="C51" s="11" t="s">
        <v>327</v>
      </c>
      <c r="D51" s="16" t="s">
        <v>328</v>
      </c>
      <c r="E51" s="11" t="s">
        <v>29</v>
      </c>
      <c r="F51" s="11" t="s">
        <v>220</v>
      </c>
      <c r="G51" s="13" t="n">
        <v>7</v>
      </c>
      <c r="H51" s="11" t="n">
        <f aca="false">INT((G51-1)/7)+1</f>
        <v>1</v>
      </c>
      <c r="I51" s="12" t="n">
        <f aca="false">Dashboard!$B$4+G51-1</f>
        <v>46322</v>
      </c>
      <c r="J51" s="14" t="s">
        <v>62</v>
      </c>
      <c r="K51" s="15"/>
      <c r="L51" s="14"/>
      <c r="M51" s="12" t="str">
        <f aca="false">IF(AND(K51&lt;&gt;"",OR(J51="Failed",J51="Solved with hint")),K51+2,"")</f>
        <v/>
      </c>
      <c r="N51" s="14"/>
      <c r="O51" s="14"/>
    </row>
    <row r="52" customFormat="false" ht="15" hidden="false" customHeight="false" outlineLevel="0" collapsed="false">
      <c r="A52" s="11" t="n">
        <v>51</v>
      </c>
      <c r="B52" s="11" t="s">
        <v>217</v>
      </c>
      <c r="C52" s="11" t="s">
        <v>329</v>
      </c>
      <c r="D52" s="16" t="s">
        <v>330</v>
      </c>
      <c r="E52" s="11" t="s">
        <v>29</v>
      </c>
      <c r="F52" s="11" t="s">
        <v>331</v>
      </c>
      <c r="G52" s="13" t="n">
        <v>8</v>
      </c>
      <c r="H52" s="11" t="n">
        <f aca="false">INT((G52-1)/7)+1</f>
        <v>2</v>
      </c>
      <c r="I52" s="12" t="n">
        <f aca="false">Dashboard!$B$4+G52-1</f>
        <v>46323</v>
      </c>
      <c r="J52" s="14" t="s">
        <v>62</v>
      </c>
      <c r="K52" s="15"/>
      <c r="L52" s="14"/>
      <c r="M52" s="12" t="str">
        <f aca="false">IF(AND(K52&lt;&gt;"",OR(J52="Failed",J52="Solved with hint")),K52+2,"")</f>
        <v/>
      </c>
      <c r="N52" s="14"/>
      <c r="O52" s="14"/>
    </row>
    <row r="53" customFormat="false" ht="15" hidden="false" customHeight="false" outlineLevel="0" collapsed="false">
      <c r="A53" s="11" t="n">
        <v>52</v>
      </c>
      <c r="B53" s="11" t="s">
        <v>217</v>
      </c>
      <c r="C53" s="11" t="s">
        <v>332</v>
      </c>
      <c r="D53" s="16" t="s">
        <v>333</v>
      </c>
      <c r="E53" s="11" t="s">
        <v>30</v>
      </c>
      <c r="F53" s="11" t="s">
        <v>331</v>
      </c>
      <c r="G53" s="13" t="n">
        <v>8</v>
      </c>
      <c r="H53" s="11" t="n">
        <f aca="false">INT((G53-1)/7)+1</f>
        <v>2</v>
      </c>
      <c r="I53" s="12" t="n">
        <f aca="false">Dashboard!$B$4+G53-1</f>
        <v>46323</v>
      </c>
      <c r="J53" s="14" t="s">
        <v>62</v>
      </c>
      <c r="K53" s="15"/>
      <c r="L53" s="14"/>
      <c r="M53" s="12" t="str">
        <f aca="false">IF(AND(K53&lt;&gt;"",OR(J53="Failed",J53="Solved with hint")),K53+2,"")</f>
        <v/>
      </c>
      <c r="N53" s="14"/>
      <c r="O53" s="14"/>
    </row>
    <row r="54" customFormat="false" ht="15" hidden="false" customHeight="false" outlineLevel="0" collapsed="false">
      <c r="A54" s="11" t="n">
        <v>53</v>
      </c>
      <c r="B54" s="11" t="s">
        <v>217</v>
      </c>
      <c r="C54" s="11" t="s">
        <v>334</v>
      </c>
      <c r="D54" s="16" t="s">
        <v>335</v>
      </c>
      <c r="E54" s="11" t="s">
        <v>30</v>
      </c>
      <c r="F54" s="11" t="s">
        <v>331</v>
      </c>
      <c r="G54" s="13" t="n">
        <v>8</v>
      </c>
      <c r="H54" s="11" t="n">
        <f aca="false">INT((G54-1)/7)+1</f>
        <v>2</v>
      </c>
      <c r="I54" s="12" t="n">
        <f aca="false">Dashboard!$B$4+G54-1</f>
        <v>46323</v>
      </c>
      <c r="J54" s="14" t="s">
        <v>62</v>
      </c>
      <c r="K54" s="15"/>
      <c r="L54" s="14"/>
      <c r="M54" s="12" t="str">
        <f aca="false">IF(AND(K54&lt;&gt;"",OR(J54="Failed",J54="Solved with hint")),K54+2,"")</f>
        <v/>
      </c>
      <c r="N54" s="14"/>
      <c r="O54" s="14"/>
    </row>
    <row r="55" customFormat="false" ht="15" hidden="false" customHeight="false" outlineLevel="0" collapsed="false">
      <c r="A55" s="11" t="n">
        <v>54</v>
      </c>
      <c r="B55" s="11" t="s">
        <v>217</v>
      </c>
      <c r="C55" s="11" t="s">
        <v>336</v>
      </c>
      <c r="D55" s="16" t="s">
        <v>337</v>
      </c>
      <c r="E55" s="11" t="s">
        <v>30</v>
      </c>
      <c r="F55" s="11" t="s">
        <v>331</v>
      </c>
      <c r="G55" s="13" t="n">
        <v>8</v>
      </c>
      <c r="H55" s="11" t="n">
        <f aca="false">INT((G55-1)/7)+1</f>
        <v>2</v>
      </c>
      <c r="I55" s="12" t="n">
        <f aca="false">Dashboard!$B$4+G55-1</f>
        <v>46323</v>
      </c>
      <c r="J55" s="14" t="s">
        <v>62</v>
      </c>
      <c r="K55" s="15"/>
      <c r="L55" s="14"/>
      <c r="M55" s="12" t="str">
        <f aca="false">IF(AND(K55&lt;&gt;"",OR(J55="Failed",J55="Solved with hint")),K55+2,"")</f>
        <v/>
      </c>
      <c r="N55" s="14"/>
      <c r="O55" s="14"/>
    </row>
    <row r="56" customFormat="false" ht="15" hidden="false" customHeight="false" outlineLevel="0" collapsed="false">
      <c r="A56" s="11" t="n">
        <v>55</v>
      </c>
      <c r="B56" s="11" t="s">
        <v>217</v>
      </c>
      <c r="C56" s="11" t="s">
        <v>338</v>
      </c>
      <c r="D56" s="16" t="s">
        <v>339</v>
      </c>
      <c r="E56" s="11" t="s">
        <v>30</v>
      </c>
      <c r="F56" s="11" t="s">
        <v>331</v>
      </c>
      <c r="G56" s="13" t="n">
        <v>8</v>
      </c>
      <c r="H56" s="11" t="n">
        <f aca="false">INT((G56-1)/7)+1</f>
        <v>2</v>
      </c>
      <c r="I56" s="12" t="n">
        <f aca="false">Dashboard!$B$4+G56-1</f>
        <v>46323</v>
      </c>
      <c r="J56" s="14" t="s">
        <v>62</v>
      </c>
      <c r="K56" s="15"/>
      <c r="L56" s="14"/>
      <c r="M56" s="12" t="str">
        <f aca="false">IF(AND(K56&lt;&gt;"",OR(J56="Failed",J56="Solved with hint")),K56+2,"")</f>
        <v/>
      </c>
      <c r="N56" s="14"/>
      <c r="O56" s="14"/>
    </row>
    <row r="57" customFormat="false" ht="15" hidden="false" customHeight="false" outlineLevel="0" collapsed="false">
      <c r="A57" s="11" t="n">
        <v>56</v>
      </c>
      <c r="B57" s="11" t="s">
        <v>217</v>
      </c>
      <c r="C57" s="11" t="s">
        <v>340</v>
      </c>
      <c r="D57" s="16" t="s">
        <v>341</v>
      </c>
      <c r="E57" s="11" t="s">
        <v>30</v>
      </c>
      <c r="F57" s="11" t="s">
        <v>331</v>
      </c>
      <c r="G57" s="13" t="n">
        <v>8</v>
      </c>
      <c r="H57" s="11" t="n">
        <f aca="false">INT((G57-1)/7)+1</f>
        <v>2</v>
      </c>
      <c r="I57" s="12" t="n">
        <f aca="false">Dashboard!$B$4+G57-1</f>
        <v>46323</v>
      </c>
      <c r="J57" s="14" t="s">
        <v>62</v>
      </c>
      <c r="K57" s="15"/>
      <c r="L57" s="14"/>
      <c r="M57" s="12" t="str">
        <f aca="false">IF(AND(K57&lt;&gt;"",OR(J57="Failed",J57="Solved with hint")),K57+2,"")</f>
        <v/>
      </c>
      <c r="N57" s="14"/>
      <c r="O57" s="14"/>
    </row>
    <row r="58" customFormat="false" ht="15" hidden="false" customHeight="false" outlineLevel="0" collapsed="false">
      <c r="A58" s="11" t="n">
        <v>57</v>
      </c>
      <c r="B58" s="11" t="s">
        <v>217</v>
      </c>
      <c r="C58" s="11" t="s">
        <v>342</v>
      </c>
      <c r="D58" s="16" t="s">
        <v>343</v>
      </c>
      <c r="E58" s="11" t="s">
        <v>30</v>
      </c>
      <c r="F58" s="11" t="s">
        <v>344</v>
      </c>
      <c r="G58" s="13" t="n">
        <v>9</v>
      </c>
      <c r="H58" s="11" t="n">
        <f aca="false">INT((G58-1)/7)+1</f>
        <v>2</v>
      </c>
      <c r="I58" s="12" t="n">
        <f aca="false">Dashboard!$B$4+G58-1</f>
        <v>46324</v>
      </c>
      <c r="J58" s="14" t="s">
        <v>62</v>
      </c>
      <c r="K58" s="15"/>
      <c r="L58" s="14"/>
      <c r="M58" s="12" t="str">
        <f aca="false">IF(AND(K58&lt;&gt;"",OR(J58="Failed",J58="Solved with hint")),K58+2,"")</f>
        <v/>
      </c>
      <c r="N58" s="14"/>
      <c r="O58" s="14"/>
    </row>
    <row r="59" customFormat="false" ht="15" hidden="false" customHeight="false" outlineLevel="0" collapsed="false">
      <c r="A59" s="11" t="n">
        <v>58</v>
      </c>
      <c r="B59" s="11" t="s">
        <v>255</v>
      </c>
      <c r="C59" s="11" t="s">
        <v>345</v>
      </c>
      <c r="D59" s="16" t="s">
        <v>346</v>
      </c>
      <c r="E59" s="11" t="s">
        <v>30</v>
      </c>
      <c r="F59" s="11" t="s">
        <v>344</v>
      </c>
      <c r="G59" s="13" t="n">
        <v>9</v>
      </c>
      <c r="H59" s="11" t="n">
        <f aca="false">INT((G59-1)/7)+1</f>
        <v>2</v>
      </c>
      <c r="I59" s="12" t="n">
        <f aca="false">Dashboard!$B$4+G59-1</f>
        <v>46324</v>
      </c>
      <c r="J59" s="14" t="s">
        <v>62</v>
      </c>
      <c r="K59" s="15"/>
      <c r="L59" s="14"/>
      <c r="M59" s="12" t="str">
        <f aca="false">IF(AND(K59&lt;&gt;"",OR(J59="Failed",J59="Solved with hint")),K59+2,"")</f>
        <v/>
      </c>
      <c r="N59" s="14"/>
      <c r="O59" s="14"/>
    </row>
    <row r="60" customFormat="false" ht="15" hidden="false" customHeight="false" outlineLevel="0" collapsed="false">
      <c r="A60" s="11" t="n">
        <v>59</v>
      </c>
      <c r="B60" s="11" t="s">
        <v>255</v>
      </c>
      <c r="C60" s="11" t="s">
        <v>347</v>
      </c>
      <c r="D60" s="16" t="s">
        <v>348</v>
      </c>
      <c r="E60" s="11" t="s">
        <v>30</v>
      </c>
      <c r="F60" s="11" t="s">
        <v>349</v>
      </c>
      <c r="G60" s="13" t="n">
        <v>9</v>
      </c>
      <c r="H60" s="11" t="n">
        <f aca="false">INT((G60-1)/7)+1</f>
        <v>2</v>
      </c>
      <c r="I60" s="12" t="n">
        <f aca="false">Dashboard!$B$4+G60-1</f>
        <v>46324</v>
      </c>
      <c r="J60" s="14" t="s">
        <v>62</v>
      </c>
      <c r="K60" s="15"/>
      <c r="L60" s="14"/>
      <c r="M60" s="12" t="str">
        <f aca="false">IF(AND(K60&lt;&gt;"",OR(J60="Failed",J60="Solved with hint")),K60+2,"")</f>
        <v/>
      </c>
      <c r="N60" s="14"/>
      <c r="O60" s="14"/>
    </row>
    <row r="61" customFormat="false" ht="15" hidden="false" customHeight="false" outlineLevel="0" collapsed="false">
      <c r="A61" s="11" t="n">
        <v>60</v>
      </c>
      <c r="B61" s="11" t="s">
        <v>217</v>
      </c>
      <c r="C61" s="11" t="s">
        <v>350</v>
      </c>
      <c r="D61" s="16" t="s">
        <v>351</v>
      </c>
      <c r="E61" s="11" t="s">
        <v>30</v>
      </c>
      <c r="F61" s="11" t="s">
        <v>331</v>
      </c>
      <c r="G61" s="13" t="n">
        <v>9</v>
      </c>
      <c r="H61" s="11" t="n">
        <f aca="false">INT((G61-1)/7)+1</f>
        <v>2</v>
      </c>
      <c r="I61" s="12" t="n">
        <f aca="false">Dashboard!$B$4+G61-1</f>
        <v>46324</v>
      </c>
      <c r="J61" s="14" t="s">
        <v>62</v>
      </c>
      <c r="K61" s="15"/>
      <c r="L61" s="14"/>
      <c r="M61" s="12" t="str">
        <f aca="false">IF(AND(K61&lt;&gt;"",OR(J61="Failed",J61="Solved with hint")),K61+2,"")</f>
        <v/>
      </c>
      <c r="N61" s="14"/>
      <c r="O61" s="14"/>
    </row>
    <row r="62" customFormat="false" ht="15" hidden="false" customHeight="false" outlineLevel="0" collapsed="false">
      <c r="A62" s="11" t="n">
        <v>61</v>
      </c>
      <c r="B62" s="11" t="s">
        <v>217</v>
      </c>
      <c r="C62" s="11" t="s">
        <v>352</v>
      </c>
      <c r="D62" s="16" t="s">
        <v>353</v>
      </c>
      <c r="E62" s="11" t="s">
        <v>31</v>
      </c>
      <c r="F62" s="11" t="s">
        <v>331</v>
      </c>
      <c r="G62" s="13" t="n">
        <v>9</v>
      </c>
      <c r="H62" s="11" t="n">
        <f aca="false">INT((G62-1)/7)+1</f>
        <v>2</v>
      </c>
      <c r="I62" s="12" t="n">
        <f aca="false">Dashboard!$B$4+G62-1</f>
        <v>46324</v>
      </c>
      <c r="J62" s="14" t="s">
        <v>62</v>
      </c>
      <c r="K62" s="15"/>
      <c r="L62" s="14"/>
      <c r="M62" s="12" t="str">
        <f aca="false">IF(AND(K62&lt;&gt;"",OR(J62="Failed",J62="Solved with hint")),K62+2,"")</f>
        <v/>
      </c>
      <c r="N62" s="14"/>
      <c r="O62" s="14"/>
    </row>
    <row r="63" customFormat="false" ht="15" hidden="false" customHeight="false" outlineLevel="0" collapsed="false">
      <c r="A63" s="11" t="n">
        <v>62</v>
      </c>
      <c r="B63" s="11" t="s">
        <v>217</v>
      </c>
      <c r="C63" s="11" t="s">
        <v>354</v>
      </c>
      <c r="D63" s="16" t="s">
        <v>355</v>
      </c>
      <c r="E63" s="11" t="s">
        <v>29</v>
      </c>
      <c r="F63" s="11" t="s">
        <v>356</v>
      </c>
      <c r="G63" s="13" t="n">
        <v>10</v>
      </c>
      <c r="H63" s="11" t="n">
        <f aca="false">INT((G63-1)/7)+1</f>
        <v>2</v>
      </c>
      <c r="I63" s="12" t="n">
        <f aca="false">Dashboard!$B$4+G63-1</f>
        <v>46325</v>
      </c>
      <c r="J63" s="14" t="s">
        <v>62</v>
      </c>
      <c r="K63" s="15"/>
      <c r="L63" s="14"/>
      <c r="M63" s="12" t="str">
        <f aca="false">IF(AND(K63&lt;&gt;"",OR(J63="Failed",J63="Solved with hint")),K63+2,"")</f>
        <v/>
      </c>
      <c r="N63" s="14"/>
      <c r="O63" s="14"/>
    </row>
    <row r="64" customFormat="false" ht="15" hidden="false" customHeight="false" outlineLevel="0" collapsed="false">
      <c r="A64" s="11" t="n">
        <v>63</v>
      </c>
      <c r="B64" s="11" t="s">
        <v>255</v>
      </c>
      <c r="C64" s="11" t="s">
        <v>357</v>
      </c>
      <c r="D64" s="16" t="s">
        <v>358</v>
      </c>
      <c r="E64" s="11" t="s">
        <v>30</v>
      </c>
      <c r="F64" s="11" t="s">
        <v>356</v>
      </c>
      <c r="G64" s="13" t="n">
        <v>10</v>
      </c>
      <c r="H64" s="11" t="n">
        <f aca="false">INT((G64-1)/7)+1</f>
        <v>2</v>
      </c>
      <c r="I64" s="12" t="n">
        <f aca="false">Dashboard!$B$4+G64-1</f>
        <v>46325</v>
      </c>
      <c r="J64" s="14" t="s">
        <v>62</v>
      </c>
      <c r="K64" s="15"/>
      <c r="L64" s="14"/>
      <c r="M64" s="12" t="str">
        <f aca="false">IF(AND(K64&lt;&gt;"",OR(J64="Failed",J64="Solved with hint")),K64+2,"")</f>
        <v/>
      </c>
      <c r="N64" s="14"/>
      <c r="O64" s="14"/>
    </row>
    <row r="65" customFormat="false" ht="15" hidden="false" customHeight="false" outlineLevel="0" collapsed="false">
      <c r="A65" s="11" t="n">
        <v>64</v>
      </c>
      <c r="B65" s="11" t="s">
        <v>217</v>
      </c>
      <c r="C65" s="11" t="s">
        <v>359</v>
      </c>
      <c r="D65" s="16" t="s">
        <v>360</v>
      </c>
      <c r="E65" s="11" t="s">
        <v>30</v>
      </c>
      <c r="F65" s="11" t="s">
        <v>356</v>
      </c>
      <c r="G65" s="13" t="n">
        <v>10</v>
      </c>
      <c r="H65" s="11" t="n">
        <f aca="false">INT((G65-1)/7)+1</f>
        <v>2</v>
      </c>
      <c r="I65" s="12" t="n">
        <f aca="false">Dashboard!$B$4+G65-1</f>
        <v>46325</v>
      </c>
      <c r="J65" s="14" t="s">
        <v>62</v>
      </c>
      <c r="K65" s="15"/>
      <c r="L65" s="14"/>
      <c r="M65" s="12" t="str">
        <f aca="false">IF(AND(K65&lt;&gt;"",OR(J65="Failed",J65="Solved with hint")),K65+2,"")</f>
        <v/>
      </c>
      <c r="N65" s="14"/>
      <c r="O65" s="14"/>
    </row>
    <row r="66" customFormat="false" ht="15" hidden="false" customHeight="false" outlineLevel="0" collapsed="false">
      <c r="A66" s="11" t="n">
        <v>65</v>
      </c>
      <c r="B66" s="11" t="s">
        <v>217</v>
      </c>
      <c r="C66" s="11" t="s">
        <v>361</v>
      </c>
      <c r="D66" s="16" t="s">
        <v>362</v>
      </c>
      <c r="E66" s="11" t="s">
        <v>30</v>
      </c>
      <c r="F66" s="11" t="s">
        <v>356</v>
      </c>
      <c r="G66" s="13" t="n">
        <v>10</v>
      </c>
      <c r="H66" s="11" t="n">
        <f aca="false">INT((G66-1)/7)+1</f>
        <v>2</v>
      </c>
      <c r="I66" s="12" t="n">
        <f aca="false">Dashboard!$B$4+G66-1</f>
        <v>46325</v>
      </c>
      <c r="J66" s="14" t="s">
        <v>62</v>
      </c>
      <c r="K66" s="15"/>
      <c r="L66" s="14"/>
      <c r="M66" s="12" t="str">
        <f aca="false">IF(AND(K66&lt;&gt;"",OR(J66="Failed",J66="Solved with hint")),K66+2,"")</f>
        <v/>
      </c>
      <c r="N66" s="14"/>
      <c r="O66" s="14"/>
    </row>
    <row r="67" customFormat="false" ht="15" hidden="false" customHeight="false" outlineLevel="0" collapsed="false">
      <c r="A67" s="11" t="n">
        <v>66</v>
      </c>
      <c r="B67" s="11" t="s">
        <v>217</v>
      </c>
      <c r="C67" s="11" t="s">
        <v>363</v>
      </c>
      <c r="D67" s="16" t="s">
        <v>364</v>
      </c>
      <c r="E67" s="11" t="s">
        <v>30</v>
      </c>
      <c r="F67" s="11" t="s">
        <v>356</v>
      </c>
      <c r="G67" s="13" t="n">
        <v>11</v>
      </c>
      <c r="H67" s="11" t="n">
        <f aca="false">INT((G67-1)/7)+1</f>
        <v>2</v>
      </c>
      <c r="I67" s="12" t="n">
        <f aca="false">Dashboard!$B$4+G67-1</f>
        <v>46326</v>
      </c>
      <c r="J67" s="14" t="s">
        <v>62</v>
      </c>
      <c r="K67" s="15"/>
      <c r="L67" s="14"/>
      <c r="M67" s="12" t="str">
        <f aca="false">IF(AND(K67&lt;&gt;"",OR(J67="Failed",J67="Solved with hint")),K67+2,"")</f>
        <v/>
      </c>
      <c r="N67" s="14"/>
      <c r="O67" s="14"/>
    </row>
    <row r="68" customFormat="false" ht="15" hidden="false" customHeight="false" outlineLevel="0" collapsed="false">
      <c r="A68" s="11" t="n">
        <v>67</v>
      </c>
      <c r="B68" s="11" t="s">
        <v>255</v>
      </c>
      <c r="C68" s="11" t="s">
        <v>365</v>
      </c>
      <c r="D68" s="16" t="s">
        <v>366</v>
      </c>
      <c r="E68" s="11" t="s">
        <v>30</v>
      </c>
      <c r="F68" s="11" t="s">
        <v>356</v>
      </c>
      <c r="G68" s="13" t="n">
        <v>11</v>
      </c>
      <c r="H68" s="11" t="n">
        <f aca="false">INT((G68-1)/7)+1</f>
        <v>2</v>
      </c>
      <c r="I68" s="12" t="n">
        <f aca="false">Dashboard!$B$4+G68-1</f>
        <v>46326</v>
      </c>
      <c r="J68" s="14" t="s">
        <v>62</v>
      </c>
      <c r="K68" s="15"/>
      <c r="L68" s="14"/>
      <c r="M68" s="12" t="str">
        <f aca="false">IF(AND(K68&lt;&gt;"",OR(J68="Failed",J68="Solved with hint")),K68+2,"")</f>
        <v/>
      </c>
      <c r="N68" s="14"/>
      <c r="O68" s="14"/>
    </row>
    <row r="69" customFormat="false" ht="15" hidden="false" customHeight="false" outlineLevel="0" collapsed="false">
      <c r="A69" s="11" t="n">
        <v>68</v>
      </c>
      <c r="B69" s="11" t="s">
        <v>217</v>
      </c>
      <c r="C69" s="11" t="s">
        <v>367</v>
      </c>
      <c r="D69" s="16" t="s">
        <v>368</v>
      </c>
      <c r="E69" s="11" t="s">
        <v>30</v>
      </c>
      <c r="F69" s="11" t="s">
        <v>356</v>
      </c>
      <c r="G69" s="13" t="n">
        <v>11</v>
      </c>
      <c r="H69" s="11" t="n">
        <f aca="false">INT((G69-1)/7)+1</f>
        <v>2</v>
      </c>
      <c r="I69" s="12" t="n">
        <f aca="false">Dashboard!$B$4+G69-1</f>
        <v>46326</v>
      </c>
      <c r="J69" s="14" t="s">
        <v>62</v>
      </c>
      <c r="K69" s="15"/>
      <c r="L69" s="14"/>
      <c r="M69" s="12" t="str">
        <f aca="false">IF(AND(K69&lt;&gt;"",OR(J69="Failed",J69="Solved with hint")),K69+2,"")</f>
        <v/>
      </c>
      <c r="N69" s="14"/>
      <c r="O69" s="14"/>
    </row>
    <row r="70" customFormat="false" ht="15" hidden="false" customHeight="false" outlineLevel="0" collapsed="false">
      <c r="A70" s="11" t="n">
        <v>69</v>
      </c>
      <c r="B70" s="11" t="s">
        <v>217</v>
      </c>
      <c r="C70" s="11" t="s">
        <v>369</v>
      </c>
      <c r="D70" s="16" t="s">
        <v>370</v>
      </c>
      <c r="E70" s="11" t="s">
        <v>30</v>
      </c>
      <c r="F70" s="11" t="s">
        <v>356</v>
      </c>
      <c r="G70" s="13" t="n">
        <v>11</v>
      </c>
      <c r="H70" s="11" t="n">
        <f aca="false">INT((G70-1)/7)+1</f>
        <v>2</v>
      </c>
      <c r="I70" s="12" t="n">
        <f aca="false">Dashboard!$B$4+G70-1</f>
        <v>46326</v>
      </c>
      <c r="J70" s="14" t="s">
        <v>62</v>
      </c>
      <c r="K70" s="15"/>
      <c r="L70" s="14"/>
      <c r="M70" s="12" t="str">
        <f aca="false">IF(AND(K70&lt;&gt;"",OR(J70="Failed",J70="Solved with hint")),K70+2,"")</f>
        <v/>
      </c>
      <c r="N70" s="14"/>
      <c r="O70" s="14"/>
    </row>
    <row r="71" customFormat="false" ht="15" hidden="false" customHeight="false" outlineLevel="0" collapsed="false">
      <c r="A71" s="11" t="n">
        <v>70</v>
      </c>
      <c r="B71" s="11" t="s">
        <v>255</v>
      </c>
      <c r="C71" s="11" t="s">
        <v>371</v>
      </c>
      <c r="D71" s="16" t="s">
        <v>372</v>
      </c>
      <c r="E71" s="11" t="s">
        <v>30</v>
      </c>
      <c r="F71" s="11" t="s">
        <v>356</v>
      </c>
      <c r="G71" s="13" t="n">
        <v>11</v>
      </c>
      <c r="H71" s="11" t="n">
        <f aca="false">INT((G71-1)/7)+1</f>
        <v>2</v>
      </c>
      <c r="I71" s="12" t="n">
        <f aca="false">Dashboard!$B$4+G71-1</f>
        <v>46326</v>
      </c>
      <c r="J71" s="14" t="s">
        <v>62</v>
      </c>
      <c r="K71" s="15"/>
      <c r="L71" s="14"/>
      <c r="M71" s="12" t="str">
        <f aca="false">IF(AND(K71&lt;&gt;"",OR(J71="Failed",J71="Solved with hint")),K71+2,"")</f>
        <v/>
      </c>
      <c r="N71" s="14"/>
      <c r="O71" s="14"/>
    </row>
    <row r="72" customFormat="false" ht="15" hidden="false" customHeight="false" outlineLevel="0" collapsed="false">
      <c r="A72" s="11" t="n">
        <v>71</v>
      </c>
      <c r="B72" s="11" t="s">
        <v>255</v>
      </c>
      <c r="C72" s="11" t="s">
        <v>373</v>
      </c>
      <c r="D72" s="16" t="s">
        <v>374</v>
      </c>
      <c r="E72" s="11" t="s">
        <v>30</v>
      </c>
      <c r="F72" s="11" t="s">
        <v>356</v>
      </c>
      <c r="G72" s="13" t="n">
        <v>11</v>
      </c>
      <c r="H72" s="11" t="n">
        <f aca="false">INT((G72-1)/7)+1</f>
        <v>2</v>
      </c>
      <c r="I72" s="12" t="n">
        <f aca="false">Dashboard!$B$4+G72-1</f>
        <v>46326</v>
      </c>
      <c r="J72" s="14" t="s">
        <v>62</v>
      </c>
      <c r="K72" s="15"/>
      <c r="L72" s="14"/>
      <c r="M72" s="12" t="str">
        <f aca="false">IF(AND(K72&lt;&gt;"",OR(J72="Failed",J72="Solved with hint")),K72+2,"")</f>
        <v/>
      </c>
      <c r="N72" s="14"/>
      <c r="O72" s="14"/>
    </row>
    <row r="73" customFormat="false" ht="15" hidden="false" customHeight="false" outlineLevel="0" collapsed="false">
      <c r="A73" s="11" t="n">
        <v>72</v>
      </c>
      <c r="B73" s="11" t="s">
        <v>217</v>
      </c>
      <c r="C73" s="11" t="s">
        <v>375</v>
      </c>
      <c r="D73" s="16" t="s">
        <v>376</v>
      </c>
      <c r="E73" s="11" t="s">
        <v>31</v>
      </c>
      <c r="F73" s="11" t="s">
        <v>356</v>
      </c>
      <c r="G73" s="13" t="n">
        <v>11</v>
      </c>
      <c r="H73" s="11" t="n">
        <f aca="false">INT((G73-1)/7)+1</f>
        <v>2</v>
      </c>
      <c r="I73" s="12" t="n">
        <f aca="false">Dashboard!$B$4+G73-1</f>
        <v>46326</v>
      </c>
      <c r="J73" s="14" t="s">
        <v>62</v>
      </c>
      <c r="K73" s="15"/>
      <c r="L73" s="14"/>
      <c r="M73" s="12" t="str">
        <f aca="false">IF(AND(K73&lt;&gt;"",OR(J73="Failed",J73="Solved with hint")),K73+2,"")</f>
        <v/>
      </c>
      <c r="N73" s="14"/>
      <c r="O73" s="14"/>
    </row>
    <row r="74" customFormat="false" ht="15" hidden="false" customHeight="false" outlineLevel="0" collapsed="false">
      <c r="A74" s="11" t="n">
        <v>73</v>
      </c>
      <c r="B74" s="11" t="s">
        <v>217</v>
      </c>
      <c r="C74" s="11" t="s">
        <v>377</v>
      </c>
      <c r="D74" s="16" t="s">
        <v>378</v>
      </c>
      <c r="E74" s="11" t="s">
        <v>30</v>
      </c>
      <c r="F74" s="11" t="s">
        <v>379</v>
      </c>
      <c r="G74" s="13" t="n">
        <v>12</v>
      </c>
      <c r="H74" s="11" t="n">
        <f aca="false">INT((G74-1)/7)+1</f>
        <v>2</v>
      </c>
      <c r="I74" s="12" t="n">
        <f aca="false">Dashboard!$B$4+G74-1</f>
        <v>46327</v>
      </c>
      <c r="J74" s="14" t="s">
        <v>62</v>
      </c>
      <c r="K74" s="15"/>
      <c r="L74" s="14"/>
      <c r="M74" s="12" t="str">
        <f aca="false">IF(AND(K74&lt;&gt;"",OR(J74="Failed",J74="Solved with hint")),K74+2,"")</f>
        <v/>
      </c>
      <c r="N74" s="14"/>
      <c r="O74" s="14"/>
    </row>
    <row r="75" customFormat="false" ht="15" hidden="false" customHeight="false" outlineLevel="0" collapsed="false">
      <c r="A75" s="11" t="n">
        <v>74</v>
      </c>
      <c r="B75" s="11" t="s">
        <v>217</v>
      </c>
      <c r="C75" s="11" t="s">
        <v>380</v>
      </c>
      <c r="D75" s="16" t="s">
        <v>381</v>
      </c>
      <c r="E75" s="11" t="s">
        <v>30</v>
      </c>
      <c r="F75" s="11" t="s">
        <v>379</v>
      </c>
      <c r="G75" s="13" t="n">
        <v>12</v>
      </c>
      <c r="H75" s="11" t="n">
        <f aca="false">INT((G75-1)/7)+1</f>
        <v>2</v>
      </c>
      <c r="I75" s="12" t="n">
        <f aca="false">Dashboard!$B$4+G75-1</f>
        <v>46327</v>
      </c>
      <c r="J75" s="14" t="s">
        <v>62</v>
      </c>
      <c r="K75" s="15"/>
      <c r="L75" s="14"/>
      <c r="M75" s="12" t="str">
        <f aca="false">IF(AND(K75&lt;&gt;"",OR(J75="Failed",J75="Solved with hint")),K75+2,"")</f>
        <v/>
      </c>
      <c r="N75" s="14"/>
      <c r="O75" s="14"/>
    </row>
    <row r="76" customFormat="false" ht="15" hidden="false" customHeight="false" outlineLevel="0" collapsed="false">
      <c r="A76" s="11" t="n">
        <v>75</v>
      </c>
      <c r="B76" s="11" t="s">
        <v>217</v>
      </c>
      <c r="C76" s="11" t="s">
        <v>382</v>
      </c>
      <c r="D76" s="16" t="s">
        <v>383</v>
      </c>
      <c r="E76" s="11" t="s">
        <v>30</v>
      </c>
      <c r="F76" s="11" t="s">
        <v>379</v>
      </c>
      <c r="G76" s="13" t="n">
        <v>12</v>
      </c>
      <c r="H76" s="11" t="n">
        <f aca="false">INT((G76-1)/7)+1</f>
        <v>2</v>
      </c>
      <c r="I76" s="12" t="n">
        <f aca="false">Dashboard!$B$4+G76-1</f>
        <v>46327</v>
      </c>
      <c r="J76" s="14" t="s">
        <v>62</v>
      </c>
      <c r="K76" s="15"/>
      <c r="L76" s="14"/>
      <c r="M76" s="12" t="str">
        <f aca="false">IF(AND(K76&lt;&gt;"",OR(J76="Failed",J76="Solved with hint")),K76+2,"")</f>
        <v/>
      </c>
      <c r="N76" s="14"/>
      <c r="O76" s="14"/>
    </row>
    <row r="77" customFormat="false" ht="15" hidden="false" customHeight="false" outlineLevel="0" collapsed="false">
      <c r="A77" s="11" t="n">
        <v>76</v>
      </c>
      <c r="B77" s="11" t="s">
        <v>217</v>
      </c>
      <c r="C77" s="11" t="s">
        <v>384</v>
      </c>
      <c r="D77" s="16" t="s">
        <v>385</v>
      </c>
      <c r="E77" s="11" t="s">
        <v>30</v>
      </c>
      <c r="F77" s="11" t="s">
        <v>379</v>
      </c>
      <c r="G77" s="13" t="n">
        <v>12</v>
      </c>
      <c r="H77" s="11" t="n">
        <f aca="false">INT((G77-1)/7)+1</f>
        <v>2</v>
      </c>
      <c r="I77" s="12" t="n">
        <f aca="false">Dashboard!$B$4+G77-1</f>
        <v>46327</v>
      </c>
      <c r="J77" s="14" t="s">
        <v>62</v>
      </c>
      <c r="K77" s="15"/>
      <c r="L77" s="14"/>
      <c r="M77" s="12" t="str">
        <f aca="false">IF(AND(K77&lt;&gt;"",OR(J77="Failed",J77="Solved with hint")),K77+2,"")</f>
        <v/>
      </c>
      <c r="N77" s="14"/>
      <c r="O77" s="14"/>
    </row>
    <row r="78" customFormat="false" ht="15" hidden="false" customHeight="false" outlineLevel="0" collapsed="false">
      <c r="A78" s="11" t="n">
        <v>77</v>
      </c>
      <c r="B78" s="11" t="s">
        <v>217</v>
      </c>
      <c r="C78" s="11" t="s">
        <v>386</v>
      </c>
      <c r="D78" s="16" t="s">
        <v>387</v>
      </c>
      <c r="E78" s="11" t="s">
        <v>30</v>
      </c>
      <c r="F78" s="11" t="s">
        <v>379</v>
      </c>
      <c r="G78" s="13" t="n">
        <v>12</v>
      </c>
      <c r="H78" s="11" t="n">
        <f aca="false">INT((G78-1)/7)+1</f>
        <v>2</v>
      </c>
      <c r="I78" s="12" t="n">
        <f aca="false">Dashboard!$B$4+G78-1</f>
        <v>46327</v>
      </c>
      <c r="J78" s="14" t="s">
        <v>62</v>
      </c>
      <c r="K78" s="15"/>
      <c r="L78" s="14"/>
      <c r="M78" s="12" t="str">
        <f aca="false">IF(AND(K78&lt;&gt;"",OR(J78="Failed",J78="Solved with hint")),K78+2,"")</f>
        <v/>
      </c>
      <c r="N78" s="14"/>
      <c r="O78" s="14"/>
    </row>
    <row r="79" customFormat="false" ht="15" hidden="false" customHeight="false" outlineLevel="0" collapsed="false">
      <c r="A79" s="11" t="n">
        <v>78</v>
      </c>
      <c r="B79" s="11" t="s">
        <v>217</v>
      </c>
      <c r="C79" s="11" t="s">
        <v>388</v>
      </c>
      <c r="D79" s="16" t="s">
        <v>389</v>
      </c>
      <c r="E79" s="11" t="s">
        <v>30</v>
      </c>
      <c r="F79" s="11" t="s">
        <v>390</v>
      </c>
      <c r="G79" s="13" t="n">
        <v>12</v>
      </c>
      <c r="H79" s="11" t="n">
        <f aca="false">INT((G79-1)/7)+1</f>
        <v>2</v>
      </c>
      <c r="I79" s="12" t="n">
        <f aca="false">Dashboard!$B$4+G79-1</f>
        <v>46327</v>
      </c>
      <c r="J79" s="14" t="s">
        <v>62</v>
      </c>
      <c r="K79" s="15"/>
      <c r="L79" s="14"/>
      <c r="M79" s="12" t="str">
        <f aca="false">IF(AND(K79&lt;&gt;"",OR(J79="Failed",J79="Solved with hint")),K79+2,"")</f>
        <v/>
      </c>
      <c r="N79" s="14"/>
      <c r="O79" s="14"/>
    </row>
    <row r="80" customFormat="false" ht="15" hidden="false" customHeight="false" outlineLevel="0" collapsed="false">
      <c r="A80" s="11" t="n">
        <v>79</v>
      </c>
      <c r="B80" s="11" t="s">
        <v>217</v>
      </c>
      <c r="C80" s="11" t="s">
        <v>391</v>
      </c>
      <c r="D80" s="16" t="s">
        <v>392</v>
      </c>
      <c r="E80" s="11" t="s">
        <v>30</v>
      </c>
      <c r="F80" s="11" t="s">
        <v>393</v>
      </c>
      <c r="G80" s="13" t="n">
        <v>12</v>
      </c>
      <c r="H80" s="11" t="n">
        <f aca="false">INT((G80-1)/7)+1</f>
        <v>2</v>
      </c>
      <c r="I80" s="12" t="n">
        <f aca="false">Dashboard!$B$4+G80-1</f>
        <v>46327</v>
      </c>
      <c r="J80" s="14" t="s">
        <v>62</v>
      </c>
      <c r="K80" s="15"/>
      <c r="L80" s="14"/>
      <c r="M80" s="12" t="str">
        <f aca="false">IF(AND(K80&lt;&gt;"",OR(J80="Failed",J80="Solved with hint")),K80+2,"")</f>
        <v/>
      </c>
      <c r="N80" s="14"/>
      <c r="O80" s="14"/>
    </row>
    <row r="81" customFormat="false" ht="15" hidden="false" customHeight="false" outlineLevel="0" collapsed="false">
      <c r="A81" s="11" t="n">
        <v>80</v>
      </c>
      <c r="B81" s="11" t="s">
        <v>217</v>
      </c>
      <c r="C81" s="11" t="s">
        <v>394</v>
      </c>
      <c r="D81" s="16" t="s">
        <v>395</v>
      </c>
      <c r="E81" s="11" t="s">
        <v>30</v>
      </c>
      <c r="F81" s="11" t="s">
        <v>393</v>
      </c>
      <c r="G81" s="13" t="n">
        <v>12</v>
      </c>
      <c r="H81" s="11" t="n">
        <f aca="false">INT((G81-1)/7)+1</f>
        <v>2</v>
      </c>
      <c r="I81" s="12" t="n">
        <f aca="false">Dashboard!$B$4+G81-1</f>
        <v>46327</v>
      </c>
      <c r="J81" s="14" t="s">
        <v>62</v>
      </c>
      <c r="K81" s="15"/>
      <c r="L81" s="14"/>
      <c r="M81" s="12" t="str">
        <f aca="false">IF(AND(K81&lt;&gt;"",OR(J81="Failed",J81="Solved with hint")),K81+2,"")</f>
        <v/>
      </c>
      <c r="N81" s="14"/>
      <c r="O81" s="14"/>
    </row>
    <row r="82" customFormat="false" ht="15" hidden="false" customHeight="false" outlineLevel="0" collapsed="false">
      <c r="A82" s="11" t="n">
        <v>81</v>
      </c>
      <c r="B82" s="11" t="s">
        <v>255</v>
      </c>
      <c r="C82" s="11" t="s">
        <v>396</v>
      </c>
      <c r="D82" s="16" t="s">
        <v>397</v>
      </c>
      <c r="E82" s="11" t="s">
        <v>30</v>
      </c>
      <c r="F82" s="11" t="s">
        <v>398</v>
      </c>
      <c r="G82" s="13" t="n">
        <v>12</v>
      </c>
      <c r="H82" s="11" t="n">
        <f aca="false">INT((G82-1)/7)+1</f>
        <v>2</v>
      </c>
      <c r="I82" s="12" t="n">
        <f aca="false">Dashboard!$B$4+G82-1</f>
        <v>46327</v>
      </c>
      <c r="J82" s="14" t="s">
        <v>62</v>
      </c>
      <c r="K82" s="15"/>
      <c r="L82" s="14"/>
      <c r="M82" s="12" t="str">
        <f aca="false">IF(AND(K82&lt;&gt;"",OR(J82="Failed",J82="Solved with hint")),K82+2,"")</f>
        <v/>
      </c>
      <c r="N82" s="14"/>
      <c r="O82" s="14"/>
    </row>
    <row r="83" customFormat="false" ht="26.85" hidden="false" customHeight="false" outlineLevel="0" collapsed="false">
      <c r="A83" s="11" t="n">
        <v>82</v>
      </c>
      <c r="B83" s="11" t="s">
        <v>217</v>
      </c>
      <c r="C83" s="11" t="s">
        <v>399</v>
      </c>
      <c r="D83" s="16" t="s">
        <v>400</v>
      </c>
      <c r="E83" s="11" t="s">
        <v>30</v>
      </c>
      <c r="F83" s="11" t="s">
        <v>293</v>
      </c>
      <c r="G83" s="13" t="n">
        <v>13</v>
      </c>
      <c r="H83" s="11" t="n">
        <f aca="false">INT((G83-1)/7)+1</f>
        <v>2</v>
      </c>
      <c r="I83" s="12" t="n">
        <f aca="false">Dashboard!$B$4+G83-1</f>
        <v>46328</v>
      </c>
      <c r="J83" s="14" t="s">
        <v>62</v>
      </c>
      <c r="K83" s="15"/>
      <c r="L83" s="14"/>
      <c r="M83" s="12" t="str">
        <f aca="false">IF(AND(K83&lt;&gt;"",OR(J83="Failed",J83="Solved with hint")),K83+2,"")</f>
        <v/>
      </c>
      <c r="N83" s="14"/>
      <c r="O83" s="14"/>
    </row>
    <row r="84" customFormat="false" ht="15" hidden="false" customHeight="false" outlineLevel="0" collapsed="false">
      <c r="A84" s="11" t="n">
        <v>83</v>
      </c>
      <c r="B84" s="11" t="s">
        <v>255</v>
      </c>
      <c r="C84" s="11" t="s">
        <v>401</v>
      </c>
      <c r="D84" s="16" t="s">
        <v>402</v>
      </c>
      <c r="E84" s="11" t="s">
        <v>30</v>
      </c>
      <c r="F84" s="11" t="s">
        <v>273</v>
      </c>
      <c r="G84" s="13" t="n">
        <v>13</v>
      </c>
      <c r="H84" s="11" t="n">
        <f aca="false">INT((G84-1)/7)+1</f>
        <v>2</v>
      </c>
      <c r="I84" s="12" t="n">
        <f aca="false">Dashboard!$B$4+G84-1</f>
        <v>46328</v>
      </c>
      <c r="J84" s="14" t="s">
        <v>62</v>
      </c>
      <c r="K84" s="15"/>
      <c r="L84" s="14"/>
      <c r="M84" s="12" t="str">
        <f aca="false">IF(AND(K84&lt;&gt;"",OR(J84="Failed",J84="Solved with hint")),K84+2,"")</f>
        <v/>
      </c>
      <c r="N84" s="14"/>
      <c r="O84" s="14"/>
    </row>
    <row r="85" customFormat="false" ht="15" hidden="false" customHeight="false" outlineLevel="0" collapsed="false">
      <c r="A85" s="11" t="n">
        <v>84</v>
      </c>
      <c r="B85" s="11" t="s">
        <v>217</v>
      </c>
      <c r="C85" s="11" t="s">
        <v>403</v>
      </c>
      <c r="D85" s="16" t="s">
        <v>404</v>
      </c>
      <c r="E85" s="11" t="s">
        <v>31</v>
      </c>
      <c r="F85" s="11" t="s">
        <v>227</v>
      </c>
      <c r="G85" s="13" t="n">
        <v>13</v>
      </c>
      <c r="H85" s="11" t="n">
        <f aca="false">INT((G85-1)/7)+1</f>
        <v>2</v>
      </c>
      <c r="I85" s="12" t="n">
        <f aca="false">Dashboard!$B$4+G85-1</f>
        <v>46328</v>
      </c>
      <c r="J85" s="14" t="s">
        <v>62</v>
      </c>
      <c r="K85" s="15"/>
      <c r="L85" s="14"/>
      <c r="M85" s="12" t="str">
        <f aca="false">IF(AND(K85&lt;&gt;"",OR(J85="Failed",J85="Solved with hint")),K85+2,"")</f>
        <v/>
      </c>
      <c r="N85" s="14"/>
      <c r="O85" s="14"/>
    </row>
    <row r="86" customFormat="false" ht="15" hidden="false" customHeight="false" outlineLevel="0" collapsed="false">
      <c r="A86" s="11" t="n">
        <v>85</v>
      </c>
      <c r="B86" s="11" t="s">
        <v>217</v>
      </c>
      <c r="C86" s="11" t="s">
        <v>405</v>
      </c>
      <c r="D86" s="16" t="s">
        <v>406</v>
      </c>
      <c r="E86" s="11" t="s">
        <v>31</v>
      </c>
      <c r="F86" s="11" t="s">
        <v>293</v>
      </c>
      <c r="G86" s="13" t="n">
        <v>13</v>
      </c>
      <c r="H86" s="11" t="n">
        <f aca="false">INT((G86-1)/7)+1</f>
        <v>2</v>
      </c>
      <c r="I86" s="12" t="n">
        <f aca="false">Dashboard!$B$4+G86-1</f>
        <v>46328</v>
      </c>
      <c r="J86" s="14" t="s">
        <v>62</v>
      </c>
      <c r="K86" s="15"/>
      <c r="L86" s="14"/>
      <c r="M86" s="12" t="str">
        <f aca="false">IF(AND(K86&lt;&gt;"",OR(J86="Failed",J86="Solved with hint")),K86+2,"")</f>
        <v/>
      </c>
      <c r="N86" s="14"/>
      <c r="O86" s="14"/>
    </row>
    <row r="87" customFormat="false" ht="15" hidden="false" customHeight="false" outlineLevel="0" collapsed="false">
      <c r="A87" s="11" t="n">
        <v>86</v>
      </c>
      <c r="B87" s="11" t="s">
        <v>217</v>
      </c>
      <c r="C87" s="11" t="s">
        <v>407</v>
      </c>
      <c r="D87" s="16" t="s">
        <v>408</v>
      </c>
      <c r="E87" s="11" t="s">
        <v>31</v>
      </c>
      <c r="F87" s="11" t="s">
        <v>260</v>
      </c>
      <c r="G87" s="13" t="n">
        <v>14</v>
      </c>
      <c r="H87" s="11" t="n">
        <f aca="false">INT((G87-1)/7)+1</f>
        <v>2</v>
      </c>
      <c r="I87" s="12" t="n">
        <f aca="false">Dashboard!$B$4+G87-1</f>
        <v>46329</v>
      </c>
      <c r="J87" s="14" t="s">
        <v>62</v>
      </c>
      <c r="K87" s="15"/>
      <c r="L87" s="14"/>
      <c r="M87" s="12" t="str">
        <f aca="false">IF(AND(K87&lt;&gt;"",OR(J87="Failed",J87="Solved with hint")),K87+2,"")</f>
        <v/>
      </c>
      <c r="N87" s="14"/>
      <c r="O87" s="14"/>
    </row>
    <row r="88" customFormat="false" ht="26.85" hidden="false" customHeight="false" outlineLevel="0" collapsed="false">
      <c r="A88" s="11" t="n">
        <v>87</v>
      </c>
      <c r="B88" s="11" t="s">
        <v>255</v>
      </c>
      <c r="C88" s="11" t="s">
        <v>409</v>
      </c>
      <c r="D88" s="16" t="s">
        <v>410</v>
      </c>
      <c r="E88" s="11" t="s">
        <v>30</v>
      </c>
      <c r="F88" s="11" t="s">
        <v>220</v>
      </c>
      <c r="G88" s="13" t="n">
        <v>14</v>
      </c>
      <c r="H88" s="11" t="n">
        <f aca="false">INT((G88-1)/7)+1</f>
        <v>2</v>
      </c>
      <c r="I88" s="12" t="n">
        <f aca="false">Dashboard!$B$4+G88-1</f>
        <v>46329</v>
      </c>
      <c r="J88" s="14" t="s">
        <v>62</v>
      </c>
      <c r="K88" s="15"/>
      <c r="L88" s="14"/>
      <c r="M88" s="12" t="str">
        <f aca="false">IF(AND(K88&lt;&gt;"",OR(J88="Failed",J88="Solved with hint")),K88+2,"")</f>
        <v/>
      </c>
      <c r="N88" s="14"/>
      <c r="O88" s="14"/>
    </row>
    <row r="89" customFormat="false" ht="26.85" hidden="false" customHeight="false" outlineLevel="0" collapsed="false">
      <c r="A89" s="11" t="n">
        <v>88</v>
      </c>
      <c r="B89" s="11" t="s">
        <v>255</v>
      </c>
      <c r="C89" s="11" t="s">
        <v>411</v>
      </c>
      <c r="D89" s="16" t="s">
        <v>412</v>
      </c>
      <c r="E89" s="11" t="s">
        <v>30</v>
      </c>
      <c r="F89" s="11" t="s">
        <v>220</v>
      </c>
      <c r="G89" s="13" t="n">
        <v>14</v>
      </c>
      <c r="H89" s="11" t="n">
        <f aca="false">INT((G89-1)/7)+1</f>
        <v>2</v>
      </c>
      <c r="I89" s="12" t="n">
        <f aca="false">Dashboard!$B$4+G89-1</f>
        <v>46329</v>
      </c>
      <c r="J89" s="14" t="s">
        <v>62</v>
      </c>
      <c r="K89" s="15"/>
      <c r="L89" s="14"/>
      <c r="M89" s="12" t="str">
        <f aca="false">IF(AND(K89&lt;&gt;"",OR(J89="Failed",J89="Solved with hint")),K89+2,"")</f>
        <v/>
      </c>
      <c r="N89" s="14"/>
      <c r="O89" s="14"/>
    </row>
    <row r="90" customFormat="false" ht="26.85" hidden="false" customHeight="false" outlineLevel="0" collapsed="false">
      <c r="A90" s="11" t="n">
        <v>89</v>
      </c>
      <c r="B90" s="11" t="s">
        <v>255</v>
      </c>
      <c r="C90" s="11" t="s">
        <v>413</v>
      </c>
      <c r="D90" s="16" t="s">
        <v>414</v>
      </c>
      <c r="E90" s="11" t="s">
        <v>31</v>
      </c>
      <c r="F90" s="11" t="s">
        <v>67</v>
      </c>
      <c r="G90" s="13" t="n">
        <v>15</v>
      </c>
      <c r="H90" s="11" t="n">
        <f aca="false">INT((G90-1)/7)+1</f>
        <v>3</v>
      </c>
      <c r="I90" s="12" t="n">
        <f aca="false">Dashboard!$B$4+G90-1</f>
        <v>46330</v>
      </c>
      <c r="J90" s="14" t="s">
        <v>62</v>
      </c>
      <c r="K90" s="15"/>
      <c r="L90" s="14"/>
      <c r="M90" s="12" t="str">
        <f aca="false">IF(AND(K90&lt;&gt;"",OR(J90="Failed",J90="Solved with hint")),K90+2,"")</f>
        <v/>
      </c>
      <c r="N90" s="14"/>
      <c r="O90" s="14"/>
    </row>
    <row r="91" customFormat="false" ht="26.85" hidden="false" customHeight="false" outlineLevel="0" collapsed="false">
      <c r="A91" s="11" t="n">
        <v>90</v>
      </c>
      <c r="B91" s="11" t="s">
        <v>255</v>
      </c>
      <c r="C91" s="11" t="s">
        <v>415</v>
      </c>
      <c r="D91" s="16" t="s">
        <v>416</v>
      </c>
      <c r="E91" s="11" t="s">
        <v>30</v>
      </c>
      <c r="F91" s="11" t="s">
        <v>356</v>
      </c>
      <c r="G91" s="13" t="n">
        <v>15</v>
      </c>
      <c r="H91" s="11" t="n">
        <f aca="false">INT((G91-1)/7)+1</f>
        <v>3</v>
      </c>
      <c r="I91" s="12" t="n">
        <f aca="false">Dashboard!$B$4+G91-1</f>
        <v>46330</v>
      </c>
      <c r="J91" s="14" t="s">
        <v>62</v>
      </c>
      <c r="K91" s="15"/>
      <c r="L91" s="14"/>
      <c r="M91" s="12" t="str">
        <f aca="false">IF(AND(K91&lt;&gt;"",OR(J91="Failed",J91="Solved with hint")),K91+2,"")</f>
        <v/>
      </c>
      <c r="N91" s="14"/>
      <c r="O91" s="14"/>
    </row>
    <row r="92" customFormat="false" ht="26.85" hidden="false" customHeight="false" outlineLevel="0" collapsed="false">
      <c r="A92" s="11" t="n">
        <v>91</v>
      </c>
      <c r="B92" s="11" t="s">
        <v>255</v>
      </c>
      <c r="C92" s="11" t="s">
        <v>417</v>
      </c>
      <c r="D92" s="16" t="s">
        <v>418</v>
      </c>
      <c r="E92" s="11" t="s">
        <v>30</v>
      </c>
      <c r="F92" s="11" t="s">
        <v>331</v>
      </c>
      <c r="G92" s="13" t="n">
        <v>15</v>
      </c>
      <c r="H92" s="11" t="n">
        <f aca="false">INT((G92-1)/7)+1</f>
        <v>3</v>
      </c>
      <c r="I92" s="12" t="n">
        <f aca="false">Dashboard!$B$4+G92-1</f>
        <v>46330</v>
      </c>
      <c r="J92" s="14" t="s">
        <v>62</v>
      </c>
      <c r="K92" s="15"/>
      <c r="L92" s="14"/>
      <c r="M92" s="12" t="str">
        <f aca="false">IF(AND(K92&lt;&gt;"",OR(J92="Failed",J92="Solved with hint")),K92+2,"")</f>
        <v/>
      </c>
      <c r="N92" s="14"/>
      <c r="O92" s="14"/>
    </row>
    <row r="93" customFormat="false" ht="15" hidden="false" customHeight="false" outlineLevel="0" collapsed="false">
      <c r="A93" s="11" t="n">
        <v>92</v>
      </c>
      <c r="B93" s="11" t="s">
        <v>255</v>
      </c>
      <c r="C93" s="11" t="s">
        <v>419</v>
      </c>
      <c r="D93" s="16" t="s">
        <v>420</v>
      </c>
      <c r="E93" s="11" t="s">
        <v>30</v>
      </c>
      <c r="F93" s="11" t="s">
        <v>398</v>
      </c>
      <c r="G93" s="13" t="n">
        <v>16</v>
      </c>
      <c r="H93" s="11" t="n">
        <f aca="false">INT((G93-1)/7)+1</f>
        <v>3</v>
      </c>
      <c r="I93" s="12" t="n">
        <f aca="false">Dashboard!$B$4+G93-1</f>
        <v>46331</v>
      </c>
      <c r="J93" s="14" t="s">
        <v>62</v>
      </c>
      <c r="K93" s="15"/>
      <c r="L93" s="14"/>
      <c r="M93" s="12" t="str">
        <f aca="false">IF(AND(K93&lt;&gt;"",OR(J93="Failed",J93="Solved with hint")),K93+2,"")</f>
        <v/>
      </c>
      <c r="N93" s="14"/>
      <c r="O93" s="14"/>
    </row>
    <row r="94" customFormat="false" ht="15" hidden="false" customHeight="false" outlineLevel="0" collapsed="false">
      <c r="A94" s="11" t="n">
        <v>93</v>
      </c>
      <c r="B94" s="11" t="s">
        <v>255</v>
      </c>
      <c r="C94" s="11" t="s">
        <v>421</v>
      </c>
      <c r="D94" s="16" t="s">
        <v>422</v>
      </c>
      <c r="E94" s="11" t="s">
        <v>30</v>
      </c>
      <c r="F94" s="11" t="s">
        <v>356</v>
      </c>
      <c r="G94" s="13" t="n">
        <v>16</v>
      </c>
      <c r="H94" s="11" t="n">
        <f aca="false">INT((G94-1)/7)+1</f>
        <v>3</v>
      </c>
      <c r="I94" s="12" t="n">
        <f aca="false">Dashboard!$B$4+G94-1</f>
        <v>46331</v>
      </c>
      <c r="J94" s="14" t="s">
        <v>62</v>
      </c>
      <c r="K94" s="15"/>
      <c r="L94" s="14"/>
      <c r="M94" s="12" t="str">
        <f aca="false">IF(AND(K94&lt;&gt;"",OR(J94="Failed",J94="Solved with hint")),K94+2,"")</f>
        <v/>
      </c>
      <c r="N94" s="14"/>
      <c r="O94" s="14"/>
    </row>
    <row r="95" customFormat="false" ht="15" hidden="false" customHeight="false" outlineLevel="0" collapsed="false">
      <c r="A95" s="11" t="n">
        <v>94</v>
      </c>
      <c r="B95" s="11" t="s">
        <v>255</v>
      </c>
      <c r="C95" s="11" t="s">
        <v>423</v>
      </c>
      <c r="D95" s="16" t="s">
        <v>424</v>
      </c>
      <c r="E95" s="11" t="s">
        <v>30</v>
      </c>
      <c r="F95" s="11" t="s">
        <v>331</v>
      </c>
      <c r="G95" s="13" t="n">
        <v>16</v>
      </c>
      <c r="H95" s="11" t="n">
        <f aca="false">INT((G95-1)/7)+1</f>
        <v>3</v>
      </c>
      <c r="I95" s="12" t="n">
        <f aca="false">Dashboard!$B$4+G95-1</f>
        <v>46331</v>
      </c>
      <c r="J95" s="14" t="s">
        <v>62</v>
      </c>
      <c r="K95" s="15"/>
      <c r="L95" s="14"/>
      <c r="M95" s="12" t="str">
        <f aca="false">IF(AND(K95&lt;&gt;"",OR(J95="Failed",J95="Solved with hint")),K95+2,"")</f>
        <v/>
      </c>
      <c r="N95" s="14"/>
      <c r="O95" s="14"/>
    </row>
    <row r="96" customFormat="false" ht="15" hidden="false" customHeight="false" outlineLevel="0" collapsed="false">
      <c r="A96" s="11" t="n">
        <v>95</v>
      </c>
      <c r="B96" s="11" t="s">
        <v>255</v>
      </c>
      <c r="C96" s="11" t="s">
        <v>425</v>
      </c>
      <c r="D96" s="16" t="s">
        <v>426</v>
      </c>
      <c r="E96" s="11" t="s">
        <v>30</v>
      </c>
      <c r="F96" s="11" t="s">
        <v>248</v>
      </c>
      <c r="G96" s="13" t="n">
        <v>17</v>
      </c>
      <c r="H96" s="11" t="n">
        <f aca="false">INT((G96-1)/7)+1</f>
        <v>3</v>
      </c>
      <c r="I96" s="12" t="n">
        <f aca="false">Dashboard!$B$4+G96-1</f>
        <v>46332</v>
      </c>
      <c r="J96" s="14" t="s">
        <v>62</v>
      </c>
      <c r="K96" s="15"/>
      <c r="L96" s="14"/>
      <c r="M96" s="12" t="str">
        <f aca="false">IF(AND(K96&lt;&gt;"",OR(J96="Failed",J96="Solved with hint")),K96+2,"")</f>
        <v/>
      </c>
      <c r="N96" s="14"/>
      <c r="O96" s="14"/>
    </row>
    <row r="97" customFormat="false" ht="15" hidden="false" customHeight="false" outlineLevel="0" collapsed="false">
      <c r="A97" s="11" t="n">
        <v>96</v>
      </c>
      <c r="B97" s="11" t="s">
        <v>255</v>
      </c>
      <c r="C97" s="11" t="s">
        <v>427</v>
      </c>
      <c r="D97" s="16" t="s">
        <v>428</v>
      </c>
      <c r="E97" s="11" t="s">
        <v>30</v>
      </c>
      <c r="F97" s="11" t="s">
        <v>393</v>
      </c>
      <c r="G97" s="13" t="n">
        <v>17</v>
      </c>
      <c r="H97" s="11" t="n">
        <f aca="false">INT((G97-1)/7)+1</f>
        <v>3</v>
      </c>
      <c r="I97" s="12" t="n">
        <f aca="false">Dashboard!$B$4+G97-1</f>
        <v>46332</v>
      </c>
      <c r="J97" s="14" t="s">
        <v>62</v>
      </c>
      <c r="K97" s="15"/>
      <c r="L97" s="14"/>
      <c r="M97" s="12" t="str">
        <f aca="false">IF(AND(K97&lt;&gt;"",OR(J97="Failed",J97="Solved with hint")),K97+2,"")</f>
        <v/>
      </c>
      <c r="N97" s="14"/>
      <c r="O97" s="14"/>
    </row>
    <row r="98" customFormat="false" ht="15" hidden="false" customHeight="false" outlineLevel="0" collapsed="false">
      <c r="A98" s="11" t="n">
        <v>97</v>
      </c>
      <c r="B98" s="11" t="s">
        <v>255</v>
      </c>
      <c r="C98" s="11" t="s">
        <v>429</v>
      </c>
      <c r="D98" s="16" t="s">
        <v>430</v>
      </c>
      <c r="E98" s="11" t="s">
        <v>30</v>
      </c>
      <c r="F98" s="11" t="s">
        <v>356</v>
      </c>
      <c r="G98" s="13" t="n">
        <v>17</v>
      </c>
      <c r="H98" s="11" t="n">
        <f aca="false">INT((G98-1)/7)+1</f>
        <v>3</v>
      </c>
      <c r="I98" s="12" t="n">
        <f aca="false">Dashboard!$B$4+G98-1</f>
        <v>46332</v>
      </c>
      <c r="J98" s="14" t="s">
        <v>62</v>
      </c>
      <c r="K98" s="15"/>
      <c r="L98" s="14"/>
      <c r="M98" s="12" t="str">
        <f aca="false">IF(AND(K98&lt;&gt;"",OR(J98="Failed",J98="Solved with hint")),K98+2,"")</f>
        <v/>
      </c>
      <c r="N98" s="14"/>
      <c r="O98" s="14"/>
    </row>
    <row r="99" customFormat="false" ht="15" hidden="false" customHeight="false" outlineLevel="0" collapsed="false">
      <c r="A99" s="11" t="n">
        <v>98</v>
      </c>
      <c r="B99" s="11" t="s">
        <v>255</v>
      </c>
      <c r="C99" s="11" t="s">
        <v>431</v>
      </c>
      <c r="D99" s="16" t="s">
        <v>432</v>
      </c>
      <c r="E99" s="11" t="s">
        <v>30</v>
      </c>
      <c r="F99" s="11" t="s">
        <v>314</v>
      </c>
      <c r="G99" s="13" t="n">
        <v>18</v>
      </c>
      <c r="H99" s="11" t="n">
        <f aca="false">INT((G99-1)/7)+1</f>
        <v>3</v>
      </c>
      <c r="I99" s="12" t="n">
        <f aca="false">Dashboard!$B$4+G99-1</f>
        <v>46333</v>
      </c>
      <c r="J99" s="14" t="s">
        <v>62</v>
      </c>
      <c r="K99" s="15"/>
      <c r="L99" s="14"/>
      <c r="M99" s="12" t="str">
        <f aca="false">IF(AND(K99&lt;&gt;"",OR(J99="Failed",J99="Solved with hint")),K99+2,"")</f>
        <v/>
      </c>
      <c r="N99" s="14"/>
      <c r="O99" s="14"/>
    </row>
    <row r="100" customFormat="false" ht="15" hidden="false" customHeight="false" outlineLevel="0" collapsed="false">
      <c r="A100" s="11" t="n">
        <v>99</v>
      </c>
      <c r="B100" s="11" t="s">
        <v>255</v>
      </c>
      <c r="C100" s="11" t="s">
        <v>433</v>
      </c>
      <c r="D100" s="16" t="s">
        <v>434</v>
      </c>
      <c r="E100" s="11" t="s">
        <v>30</v>
      </c>
      <c r="F100" s="11" t="s">
        <v>314</v>
      </c>
      <c r="G100" s="13" t="n">
        <v>18</v>
      </c>
      <c r="H100" s="11" t="n">
        <f aca="false">INT((G100-1)/7)+1</f>
        <v>3</v>
      </c>
      <c r="I100" s="12" t="n">
        <f aca="false">Dashboard!$B$4+G100-1</f>
        <v>46333</v>
      </c>
      <c r="J100" s="14" t="s">
        <v>62</v>
      </c>
      <c r="K100" s="15"/>
      <c r="L100" s="14"/>
      <c r="M100" s="12" t="str">
        <f aca="false">IF(AND(K100&lt;&gt;"",OR(J100="Failed",J100="Solved with hint")),K100+2,"")</f>
        <v/>
      </c>
      <c r="N100" s="14"/>
      <c r="O100" s="14"/>
    </row>
    <row r="101" customFormat="false" ht="15" hidden="false" customHeight="false" outlineLevel="0" collapsed="false">
      <c r="A101" s="11" t="n">
        <v>100</v>
      </c>
      <c r="B101" s="11" t="s">
        <v>255</v>
      </c>
      <c r="C101" s="11" t="s">
        <v>435</v>
      </c>
      <c r="D101" s="16" t="s">
        <v>436</v>
      </c>
      <c r="E101" s="11" t="s">
        <v>30</v>
      </c>
      <c r="F101" s="11" t="s">
        <v>284</v>
      </c>
      <c r="G101" s="13" t="n">
        <v>18</v>
      </c>
      <c r="H101" s="11" t="n">
        <f aca="false">INT((G101-1)/7)+1</f>
        <v>3</v>
      </c>
      <c r="I101" s="12" t="n">
        <f aca="false">Dashboard!$B$4+G101-1</f>
        <v>46333</v>
      </c>
      <c r="J101" s="14" t="s">
        <v>62</v>
      </c>
      <c r="K101" s="15"/>
      <c r="L101" s="14"/>
      <c r="M101" s="12" t="str">
        <f aca="false">IF(AND(K101&lt;&gt;"",OR(J101="Failed",J101="Solved with hint")),K101+2,"")</f>
        <v/>
      </c>
      <c r="N101" s="14"/>
      <c r="O101" s="14"/>
    </row>
    <row r="102" customFormat="false" ht="15" hidden="false" customHeight="false" outlineLevel="0" collapsed="false">
      <c r="A102" s="11" t="n">
        <v>101</v>
      </c>
      <c r="B102" s="11" t="s">
        <v>255</v>
      </c>
      <c r="C102" s="11" t="s">
        <v>437</v>
      </c>
      <c r="D102" s="16" t="s">
        <v>438</v>
      </c>
      <c r="E102" s="11" t="s">
        <v>31</v>
      </c>
      <c r="F102" s="11" t="s">
        <v>390</v>
      </c>
      <c r="G102" s="13" t="n">
        <v>18</v>
      </c>
      <c r="H102" s="11" t="n">
        <f aca="false">INT((G102-1)/7)+1</f>
        <v>3</v>
      </c>
      <c r="I102" s="12" t="n">
        <f aca="false">Dashboard!$B$4+G102-1</f>
        <v>46333</v>
      </c>
      <c r="J102" s="14" t="s">
        <v>62</v>
      </c>
      <c r="K102" s="15"/>
      <c r="L102" s="14"/>
      <c r="M102" s="12" t="str">
        <f aca="false">IF(AND(K102&lt;&gt;"",OR(J102="Failed",J102="Solved with hint")),K102+2,"")</f>
        <v/>
      </c>
      <c r="N102" s="14"/>
      <c r="O102" s="14"/>
    </row>
    <row r="103" customFormat="false" ht="15" hidden="false" customHeight="false" outlineLevel="0" collapsed="false">
      <c r="A103" s="11" t="n">
        <v>102</v>
      </c>
      <c r="B103" s="11" t="s">
        <v>255</v>
      </c>
      <c r="C103" s="11" t="s">
        <v>439</v>
      </c>
      <c r="D103" s="16" t="s">
        <v>440</v>
      </c>
      <c r="E103" s="11" t="s">
        <v>30</v>
      </c>
      <c r="F103" s="11" t="s">
        <v>284</v>
      </c>
      <c r="G103" s="13" t="n">
        <v>19</v>
      </c>
      <c r="H103" s="11" t="n">
        <f aca="false">INT((G103-1)/7)+1</f>
        <v>3</v>
      </c>
      <c r="I103" s="12" t="n">
        <f aca="false">Dashboard!$B$4+G103-1</f>
        <v>46334</v>
      </c>
      <c r="J103" s="14" t="s">
        <v>62</v>
      </c>
      <c r="K103" s="15"/>
      <c r="L103" s="14"/>
      <c r="M103" s="12" t="str">
        <f aca="false">IF(AND(K103&lt;&gt;"",OR(J103="Failed",J103="Solved with hint")),K103+2,"")</f>
        <v/>
      </c>
      <c r="N103" s="14"/>
      <c r="O103" s="14"/>
    </row>
    <row r="104" customFormat="false" ht="15" hidden="false" customHeight="false" outlineLevel="0" collapsed="false">
      <c r="A104" s="11" t="n">
        <v>103</v>
      </c>
      <c r="B104" s="11" t="s">
        <v>255</v>
      </c>
      <c r="C104" s="11" t="s">
        <v>441</v>
      </c>
      <c r="D104" s="16" t="s">
        <v>442</v>
      </c>
      <c r="E104" s="11" t="s">
        <v>30</v>
      </c>
      <c r="F104" s="11" t="s">
        <v>284</v>
      </c>
      <c r="G104" s="13" t="n">
        <v>19</v>
      </c>
      <c r="H104" s="11" t="n">
        <f aca="false">INT((G104-1)/7)+1</f>
        <v>3</v>
      </c>
      <c r="I104" s="12" t="n">
        <f aca="false">Dashboard!$B$4+G104-1</f>
        <v>46334</v>
      </c>
      <c r="J104" s="14" t="s">
        <v>62</v>
      </c>
      <c r="K104" s="15"/>
      <c r="L104" s="14"/>
      <c r="M104" s="12" t="str">
        <f aca="false">IF(AND(K104&lt;&gt;"",OR(J104="Failed",J104="Solved with hint")),K104+2,"")</f>
        <v/>
      </c>
      <c r="N104" s="14"/>
      <c r="O104" s="14"/>
    </row>
    <row r="105" customFormat="false" ht="15" hidden="false" customHeight="false" outlineLevel="0" collapsed="false">
      <c r="A105" s="11" t="n">
        <v>104</v>
      </c>
      <c r="B105" s="11" t="s">
        <v>255</v>
      </c>
      <c r="C105" s="11" t="s">
        <v>443</v>
      </c>
      <c r="D105" s="16" t="s">
        <v>444</v>
      </c>
      <c r="E105" s="11" t="s">
        <v>30</v>
      </c>
      <c r="F105" s="11" t="s">
        <v>293</v>
      </c>
      <c r="G105" s="13" t="n">
        <v>19</v>
      </c>
      <c r="H105" s="11" t="n">
        <f aca="false">INT((G105-1)/7)+1</f>
        <v>3</v>
      </c>
      <c r="I105" s="12" t="n">
        <f aca="false">Dashboard!$B$4+G105-1</f>
        <v>46334</v>
      </c>
      <c r="J105" s="14" t="s">
        <v>62</v>
      </c>
      <c r="K105" s="15"/>
      <c r="L105" s="14"/>
      <c r="M105" s="12" t="str">
        <f aca="false">IF(AND(K105&lt;&gt;"",OR(J105="Failed",J105="Solved with hint")),K105+2,"")</f>
        <v/>
      </c>
      <c r="N105" s="14"/>
      <c r="O105" s="14"/>
    </row>
    <row r="106" customFormat="false" ht="15" hidden="false" customHeight="false" outlineLevel="0" collapsed="false">
      <c r="A106" s="11" t="n">
        <v>105</v>
      </c>
      <c r="B106" s="11" t="s">
        <v>255</v>
      </c>
      <c r="C106" s="11" t="s">
        <v>445</v>
      </c>
      <c r="D106" s="16" t="s">
        <v>446</v>
      </c>
      <c r="E106" s="11" t="s">
        <v>31</v>
      </c>
      <c r="F106" s="11" t="s">
        <v>293</v>
      </c>
      <c r="G106" s="13" t="n">
        <v>19</v>
      </c>
      <c r="H106" s="11" t="n">
        <f aca="false">INT((G106-1)/7)+1</f>
        <v>3</v>
      </c>
      <c r="I106" s="12" t="n">
        <f aca="false">Dashboard!$B$4+G106-1</f>
        <v>46334</v>
      </c>
      <c r="J106" s="14" t="s">
        <v>62</v>
      </c>
      <c r="K106" s="15"/>
      <c r="L106" s="14"/>
      <c r="M106" s="12" t="str">
        <f aca="false">IF(AND(K106&lt;&gt;"",OR(J106="Failed",J106="Solved with hint")),K106+2,"")</f>
        <v/>
      </c>
      <c r="N106" s="14"/>
      <c r="O106" s="14"/>
    </row>
  </sheetData>
  <autoFilter ref="A1:O106"/>
  <conditionalFormatting sqref="A2:O106">
    <cfRule type="expression" priority="2" aboveAverage="0" equalAverage="0" bottom="0" percent="0" rank="0" text="" dxfId="6">
      <formula>$J2="Solved"</formula>
    </cfRule>
    <cfRule type="expression" priority="3" aboveAverage="0" equalAverage="0" bottom="0" percent="0" rank="0" text="" dxfId="7">
      <formula>$J2="Solved with hint"</formula>
    </cfRule>
    <cfRule type="expression" priority="4" aboveAverage="0" equalAverage="0" bottom="0" percent="0" rank="0" text="" dxfId="11">
      <formula>$J2="Failed"</formula>
    </cfRule>
    <cfRule type="expression" priority="5" aboveAverage="0" equalAverage="0" bottom="0" percent="0" rank="0" text="" dxfId="8">
      <formula>$J2="Skipped"</formula>
    </cfRule>
  </conditionalFormatting>
  <dataValidations count="2">
    <dataValidation allowBlank="true" errorStyle="stop" operator="between" showDropDown="false" showErrorMessage="false" showInputMessage="false" sqref="J2:J106" type="list">
      <formula1>"Not started,Solved,Solved with hint,Failed,Skipped"</formula1>
      <formula2>0</formula2>
    </dataValidation>
    <dataValidation allowBlank="true" errorStyle="stop" operator="between" showDropDown="false" showErrorMessage="false" showInputMessage="false" sqref="N2:N106" type="list">
      <formula1>"Yes,No"</formula1>
      <formula2>0</formula2>
    </dataValidation>
  </dataValidations>
  <hyperlinks>
    <hyperlink ref="D2" r:id="rId2" display="https://leetcode.com/problems/two-sum/"/>
    <hyperlink ref="D3" r:id="rId3" display="https://leetcode.com/problems/valid-anagram/"/>
    <hyperlink ref="D4" r:id="rId4" display="https://leetcode.com/problems/contains-duplicate/"/>
    <hyperlink ref="D5" r:id="rId5" display="https://leetcode.com/problems/valid-palindrome/"/>
    <hyperlink ref="D6" r:id="rId6" display="https://leetcode.com/problems/product-of-array-except-self/"/>
    <hyperlink ref="D7" r:id="rId7" display="https://leetcode.com/problems/3sum/"/>
    <hyperlink ref="D8" r:id="rId8" display="https://leetcode.com/problems/container-with-most-water/"/>
    <hyperlink ref="D9" r:id="rId9" display="https://leetcode.com/problems/sort-colors/"/>
    <hyperlink ref="D10" r:id="rId10" display="https://leetcode.com/problems/best-time-to-buy-and-sell-stock/"/>
    <hyperlink ref="D11" r:id="rId11" display="https://leetcode.com/problems/maximum-subarray/"/>
    <hyperlink ref="D12" r:id="rId12" display="https://leetcode.com/problems/longest-substring-without-repeating-characters/"/>
    <hyperlink ref="D13" r:id="rId13" display="https://leetcode.com/problems/find-all-anagrams-in-a-string/"/>
    <hyperlink ref="D14" r:id="rId14" display="https://leetcode.com/problems/minimum-window-substring/"/>
    <hyperlink ref="D15" r:id="rId15" display="https://leetcode.com/problems/binary-search/"/>
    <hyperlink ref="D16" r:id="rId16" display="https://leetcode.com/problems/first-bad-version/"/>
    <hyperlink ref="D17" r:id="rId17" display="https://leetcode.com/problems/search-in-rotated-sorted-array/"/>
    <hyperlink ref="D18" r:id="rId18" display="https://leetcode.com/problems/time-based-key-value-store/"/>
    <hyperlink ref="D19" r:id="rId19" display="https://leetcode.com/problems/koko-eating-bananas/"/>
    <hyperlink ref="D20" r:id="rId20" display="https://leetcode.com/problems/valid-parentheses/"/>
    <hyperlink ref="D21" r:id="rId21" display="https://leetcode.com/problems/implement-queue-using-stacks/"/>
    <hyperlink ref="D22" r:id="rId22" display="https://leetcode.com/problems/min-stack/"/>
    <hyperlink ref="D23" r:id="rId23" display="https://leetcode.com/problems/evaluate-reverse-polish-notation/"/>
    <hyperlink ref="D24" r:id="rId24" display="https://leetcode.com/problems/daily-temperatures/"/>
    <hyperlink ref="D25" r:id="rId25" display="https://leetcode.com/problems/largest-rectangle-in-histogram/"/>
    <hyperlink ref="D26" r:id="rId26" display="https://leetcode.com/problems/k-closest-points-to-origin/"/>
    <hyperlink ref="D27" r:id="rId27" display="https://leetcode.com/problems/top-k-frequent-elements/"/>
    <hyperlink ref="D28" r:id="rId28" display="https://leetcode.com/problems/task-scheduler/"/>
    <hyperlink ref="D29" r:id="rId29" display="https://leetcode.com/problems/merge-k-sorted-lists/"/>
    <hyperlink ref="D30" r:id="rId30" display="https://leetcode.com/problems/find-median-from-data-stream/"/>
    <hyperlink ref="D31" r:id="rId31" display="https://leetcode.com/problems/merge-two-sorted-lists/"/>
    <hyperlink ref="D32" r:id="rId32" display="https://leetcode.com/problems/linked-list-cycle/"/>
    <hyperlink ref="D33" r:id="rId33" display="https://leetcode.com/problems/reverse-linked-list/"/>
    <hyperlink ref="D34" r:id="rId34" display="https://leetcode.com/problems/middle-of-the-linked-list/"/>
    <hyperlink ref="D35" r:id="rId35" display="https://leetcode.com/problems/invert-binary-tree/"/>
    <hyperlink ref="D36" r:id="rId36" display="https://leetcode.com/problems/maximum-depth-of-binary-tree/"/>
    <hyperlink ref="D37" r:id="rId37" display="https://leetcode.com/problems/balanced-binary-tree/"/>
    <hyperlink ref="D38" r:id="rId38" display="https://leetcode.com/problems/diameter-of-binary-tree/"/>
    <hyperlink ref="D39" r:id="rId39" display="https://leetcode.com/problems/lowest-common-ancestor-of-a-binary-search-tree/"/>
    <hyperlink ref="D40" r:id="rId40" display="https://leetcode.com/problems/binary-tree-level-order-traversal/"/>
    <hyperlink ref="D41" r:id="rId41" display="https://leetcode.com/problems/validate-binary-search-tree/"/>
    <hyperlink ref="D42" r:id="rId42" display="https://leetcode.com/problems/kth-smallest-element-in-a-bst/"/>
    <hyperlink ref="D43" r:id="rId43" display="https://leetcode.com/problems/lowest-common-ancestor-of-a-binary-tree/"/>
    <hyperlink ref="D44" r:id="rId44" display="https://leetcode.com/problems/binary-tree-right-side-view/"/>
    <hyperlink ref="D45" r:id="rId45" display="https://leetcode.com/problems/spiral-matrix/"/>
    <hyperlink ref="D46" r:id="rId46" display="https://leetcode.com/problems/string-to-integer-atoi/"/>
    <hyperlink ref="D47" r:id="rId47" display="https://leetcode.com/problems/add-binary/"/>
    <hyperlink ref="D48" r:id="rId48" display="https://leetcode.com/problems/lru-cache/"/>
    <hyperlink ref="D49" r:id="rId49" display="https://leetcode.com/problems/ransom-note/"/>
    <hyperlink ref="D50" r:id="rId50" display="https://leetcode.com/problems/majority-element/"/>
    <hyperlink ref="D51" r:id="rId51" display="https://leetcode.com/problems/longest-palindrome/"/>
    <hyperlink ref="D52" r:id="rId52" display="https://leetcode.com/problems/flood-fill/"/>
    <hyperlink ref="D53" r:id="rId53" display="https://leetcode.com/problems/number-of-islands/"/>
    <hyperlink ref="D54" r:id="rId54" display="https://leetcode.com/problems/rotting-oranges/"/>
    <hyperlink ref="D55" r:id="rId55" display="https://leetcode.com/problems/01-matrix/"/>
    <hyperlink ref="D56" r:id="rId56" display="https://leetcode.com/problems/clone-graph/"/>
    <hyperlink ref="D57" r:id="rId57" display="https://leetcode.com/problems/course-schedule/"/>
    <hyperlink ref="D58" r:id="rId58" display="https://leetcode.com/problems/accounts-merge/"/>
    <hyperlink ref="D59" r:id="rId59" display="https://leetcode.com/problems/redundant-connection/"/>
    <hyperlink ref="D60" r:id="rId60" display="https://leetcode.com/problems/network-delay-time/"/>
    <hyperlink ref="D61" r:id="rId61" display="https://leetcode.com/problems/minimum-height-trees/"/>
    <hyperlink ref="D62" r:id="rId62" display="https://leetcode.com/problems/word-ladder/"/>
    <hyperlink ref="D63" r:id="rId63" display="https://leetcode.com/problems/climbing-stairs/"/>
    <hyperlink ref="D64" r:id="rId64" display="https://leetcode.com/problems/house-robber/"/>
    <hyperlink ref="D65" r:id="rId65" display="https://leetcode.com/problems/coin-change/"/>
    <hyperlink ref="D66" r:id="rId66" display="https://leetcode.com/problems/unique-paths/"/>
    <hyperlink ref="D67" r:id="rId67" display="https://leetcode.com/problems/partition-equal-subset-sum/"/>
    <hyperlink ref="D68" r:id="rId68" display="https://leetcode.com/problems/longest-increasing-subsequence/"/>
    <hyperlink ref="D69" r:id="rId69" display="https://leetcode.com/problems/word-break/"/>
    <hyperlink ref="D70" r:id="rId70" display="https://leetcode.com/problems/longest-palindromic-substring/"/>
    <hyperlink ref="D71" r:id="rId71" display="https://leetcode.com/problems/longest-common-subsequence/"/>
    <hyperlink ref="D72" r:id="rId72" display="https://leetcode.com/problems/edit-distance/"/>
    <hyperlink ref="D73" r:id="rId73" display="https://leetcode.com/problems/maximum-profit-in-job-scheduling/"/>
    <hyperlink ref="D74" r:id="rId74" display="https://leetcode.com/problems/subsets/"/>
    <hyperlink ref="D75" r:id="rId75" display="https://leetcode.com/problems/permutations/"/>
    <hyperlink ref="D76" r:id="rId76" display="https://leetcode.com/problems/combination-sum/"/>
    <hyperlink ref="D77" r:id="rId77" display="https://leetcode.com/problems/letter-combinations-of-a-phone-number/"/>
    <hyperlink ref="D78" r:id="rId78" display="https://leetcode.com/problems/word-search/"/>
    <hyperlink ref="D79" r:id="rId79" display="https://leetcode.com/problems/implement-trie-prefix-tree/"/>
    <hyperlink ref="D80" r:id="rId80" display="https://leetcode.com/problems/insert-interval/"/>
    <hyperlink ref="D81" r:id="rId81" display="https://leetcode.com/problems/merge-intervals/"/>
    <hyperlink ref="D82" r:id="rId82" display="https://leetcode.com/problems/jump-game/"/>
    <hyperlink ref="D83" r:id="rId83" display="https://leetcode.com/problems/construct-binary-tree-from-preorder-and-inorder-traversal/"/>
    <hyperlink ref="D84" r:id="rId84" display="https://leetcode.com/problems/kth-largest-element-in-an-array/"/>
    <hyperlink ref="D85" r:id="rId85" display="https://leetcode.com/problems/trapping-rain-water/"/>
    <hyperlink ref="D86" r:id="rId86" display="https://leetcode.com/problems/serialize-and-deserialize-binary-tree/"/>
    <hyperlink ref="D87" r:id="rId87" display="https://leetcode.com/problems/basic-calculator/"/>
    <hyperlink ref="D88" r:id="rId88" display="https://leetcode.com/problems/group-anagrams/"/>
    <hyperlink ref="D89" r:id="rId89" display="https://leetcode.com/problems/longest-consecutive-sequence/"/>
    <hyperlink ref="D90" r:id="rId90" display="https://leetcode.com/problems/sliding-window-maximum/"/>
    <hyperlink ref="D91" r:id="rId91" display="https://leetcode.com/problems/decode-ways/"/>
    <hyperlink ref="D92" r:id="rId92" display="https://leetcode.com/problems/pacific-atlantic-water-flow/"/>
    <hyperlink ref="D93" r:id="rId93" display="https://leetcode.com/problems/gas-station/"/>
    <hyperlink ref="D94" r:id="rId94" display="https://leetcode.com/problems/maximal-square/"/>
    <hyperlink ref="D95" r:id="rId95" display="https://leetcode.com/problems/course-schedule-ii/"/>
    <hyperlink ref="D96" r:id="rId96" display="https://leetcode.com/problems/find-minimum-in-rotated-sorted-array/"/>
    <hyperlink ref="D97" r:id="rId97" display="https://leetcode.com/problems/non-overlapping-intervals/"/>
    <hyperlink ref="D98" r:id="rId98" display="https://leetcode.com/problems/house-robber-ii/"/>
    <hyperlink ref="D99" r:id="rId99" display="https://leetcode.com/problems/rotate-image/"/>
    <hyperlink ref="D100" r:id="rId100" display="https://leetcode.com/problems/set-matrix-zeroes/"/>
    <hyperlink ref="D101" r:id="rId101" display="https://leetcode.com/problems/remove-nth-node-from-end-of-list/"/>
    <hyperlink ref="D102" r:id="rId102" display="https://leetcode.com/problems/word-search-ii/"/>
    <hyperlink ref="D103" r:id="rId103" display="https://leetcode.com/problems/reorder-list/"/>
    <hyperlink ref="D104" r:id="rId104" display="https://leetcode.com/problems/copy-list-with-random-pointer/"/>
    <hyperlink ref="D105" r:id="rId105" display="https://leetcode.com/problems/path-sum-iii/"/>
    <hyperlink ref="D106" r:id="rId106" display="https://leetcode.com/problems/binary-tree-maximum-path-sum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7"/>
  <legacyDrawing r:id="rId1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48"/>
    <col collapsed="false" customWidth="true" hidden="false" outlineLevel="0" max="9" min="9" style="0" width="12"/>
    <col collapsed="false" customWidth="true" hidden="false" outlineLevel="0" max="10" min="10" style="0" width="11"/>
  </cols>
  <sheetData>
    <row r="1" customFormat="false" ht="26.85" hidden="false" customHeight="false" outlineLevel="0" collapsed="false">
      <c r="A1" s="10" t="s">
        <v>52</v>
      </c>
      <c r="B1" s="10" t="s">
        <v>207</v>
      </c>
      <c r="C1" s="10" t="s">
        <v>208</v>
      </c>
      <c r="D1" s="10" t="s">
        <v>209</v>
      </c>
      <c r="E1" s="10" t="s">
        <v>26</v>
      </c>
      <c r="F1" s="10" t="s">
        <v>447</v>
      </c>
      <c r="G1" s="10" t="s">
        <v>213</v>
      </c>
      <c r="H1" s="10" t="s">
        <v>448</v>
      </c>
      <c r="I1" s="10" t="s">
        <v>214</v>
      </c>
      <c r="J1" s="10" t="s">
        <v>215</v>
      </c>
    </row>
    <row r="2" customFormat="false" ht="26.85" hidden="false" customHeight="false" outlineLevel="0" collapsed="false">
      <c r="A2" s="17" t="n">
        <v>46316</v>
      </c>
      <c r="B2" s="18" t="s">
        <v>449</v>
      </c>
      <c r="C2" s="18"/>
      <c r="D2" s="18" t="s">
        <v>67</v>
      </c>
      <c r="E2" s="18" t="s">
        <v>30</v>
      </c>
      <c r="F2" s="18" t="s">
        <v>16</v>
      </c>
      <c r="G2" s="18" t="n">
        <v>35</v>
      </c>
      <c r="H2" s="18" t="s">
        <v>450</v>
      </c>
      <c r="I2" s="17" t="n">
        <f aca="false">IF(OR(A2="",F2="Solved"),"",A2+2)</f>
        <v>46318</v>
      </c>
      <c r="J2" s="18" t="s">
        <v>451</v>
      </c>
    </row>
    <row r="3" customFormat="false" ht="15" hidden="false" customHeight="false" outlineLevel="0" collapsed="false">
      <c r="A3" s="19"/>
      <c r="B3" s="20"/>
      <c r="C3" s="20"/>
      <c r="D3" s="20"/>
      <c r="E3" s="20"/>
      <c r="F3" s="20"/>
      <c r="G3" s="20"/>
      <c r="H3" s="20"/>
      <c r="I3" s="19" t="str">
        <f aca="false">IF(OR(A3="",F3="Solved"),"",A3+2)</f>
        <v/>
      </c>
      <c r="J3" s="20"/>
    </row>
    <row r="4" customFormat="false" ht="15" hidden="false" customHeight="false" outlineLevel="0" collapsed="false">
      <c r="A4" s="19"/>
      <c r="B4" s="20"/>
      <c r="C4" s="20"/>
      <c r="D4" s="20"/>
      <c r="E4" s="20"/>
      <c r="F4" s="20"/>
      <c r="G4" s="20"/>
      <c r="H4" s="20"/>
      <c r="I4" s="19" t="str">
        <f aca="false">IF(OR(A4="",F4="Solved"),"",A4+2)</f>
        <v/>
      </c>
      <c r="J4" s="20"/>
    </row>
    <row r="5" customFormat="false" ht="15" hidden="false" customHeight="false" outlineLevel="0" collapsed="false">
      <c r="A5" s="19"/>
      <c r="B5" s="20"/>
      <c r="C5" s="20"/>
      <c r="D5" s="20"/>
      <c r="E5" s="20"/>
      <c r="F5" s="20"/>
      <c r="G5" s="20"/>
      <c r="H5" s="20"/>
      <c r="I5" s="19" t="str">
        <f aca="false">IF(OR(A5="",F5="Solved"),"",A5+2)</f>
        <v/>
      </c>
      <c r="J5" s="20"/>
    </row>
    <row r="6" customFormat="false" ht="15" hidden="false" customHeight="false" outlineLevel="0" collapsed="false">
      <c r="A6" s="19"/>
      <c r="B6" s="20"/>
      <c r="C6" s="20"/>
      <c r="D6" s="20"/>
      <c r="E6" s="20"/>
      <c r="F6" s="20"/>
      <c r="G6" s="20"/>
      <c r="H6" s="20"/>
      <c r="I6" s="19" t="str">
        <f aca="false">IF(OR(A6="",F6="Solved"),"",A6+2)</f>
        <v/>
      </c>
      <c r="J6" s="20"/>
    </row>
    <row r="7" customFormat="false" ht="15" hidden="false" customHeight="false" outlineLevel="0" collapsed="false">
      <c r="A7" s="19"/>
      <c r="B7" s="20"/>
      <c r="C7" s="20"/>
      <c r="D7" s="20"/>
      <c r="E7" s="20"/>
      <c r="F7" s="20"/>
      <c r="G7" s="20"/>
      <c r="H7" s="20"/>
      <c r="I7" s="19" t="str">
        <f aca="false">IF(OR(A7="",F7="Solved"),"",A7+2)</f>
        <v/>
      </c>
      <c r="J7" s="20"/>
    </row>
    <row r="8" customFormat="false" ht="15" hidden="false" customHeight="false" outlineLevel="0" collapsed="false">
      <c r="A8" s="19"/>
      <c r="B8" s="20"/>
      <c r="C8" s="20"/>
      <c r="D8" s="20"/>
      <c r="E8" s="20"/>
      <c r="F8" s="20"/>
      <c r="G8" s="20"/>
      <c r="H8" s="20"/>
      <c r="I8" s="19" t="str">
        <f aca="false">IF(OR(A8="",F8="Solved"),"",A8+2)</f>
        <v/>
      </c>
      <c r="J8" s="20"/>
    </row>
    <row r="9" customFormat="false" ht="15" hidden="false" customHeight="false" outlineLevel="0" collapsed="false">
      <c r="A9" s="19"/>
      <c r="B9" s="20"/>
      <c r="C9" s="20"/>
      <c r="D9" s="20"/>
      <c r="E9" s="20"/>
      <c r="F9" s="20"/>
      <c r="G9" s="20"/>
      <c r="H9" s="20"/>
      <c r="I9" s="19" t="str">
        <f aca="false">IF(OR(A9="",F9="Solved"),"",A9+2)</f>
        <v/>
      </c>
      <c r="J9" s="20"/>
    </row>
    <row r="10" customFormat="false" ht="15" hidden="false" customHeight="false" outlineLevel="0" collapsed="false">
      <c r="A10" s="19"/>
      <c r="B10" s="20"/>
      <c r="C10" s="20"/>
      <c r="D10" s="20"/>
      <c r="E10" s="20"/>
      <c r="F10" s="20"/>
      <c r="G10" s="20"/>
      <c r="H10" s="20"/>
      <c r="I10" s="19" t="str">
        <f aca="false">IF(OR(A10="",F10="Solved"),"",A10+2)</f>
        <v/>
      </c>
      <c r="J10" s="20"/>
    </row>
    <row r="11" customFormat="false" ht="15" hidden="false" customHeight="false" outlineLevel="0" collapsed="false">
      <c r="A11" s="19"/>
      <c r="B11" s="20"/>
      <c r="C11" s="20"/>
      <c r="D11" s="20"/>
      <c r="E11" s="20"/>
      <c r="F11" s="20"/>
      <c r="G11" s="20"/>
      <c r="H11" s="20"/>
      <c r="I11" s="19" t="str">
        <f aca="false">IF(OR(A11="",F11="Solved"),"",A11+2)</f>
        <v/>
      </c>
      <c r="J11" s="20"/>
    </row>
    <row r="12" customFormat="false" ht="15" hidden="false" customHeight="false" outlineLevel="0" collapsed="false">
      <c r="A12" s="19"/>
      <c r="B12" s="20"/>
      <c r="C12" s="20"/>
      <c r="D12" s="20"/>
      <c r="E12" s="20"/>
      <c r="F12" s="20"/>
      <c r="G12" s="20"/>
      <c r="H12" s="20"/>
      <c r="I12" s="19" t="str">
        <f aca="false">IF(OR(A12="",F12="Solved"),"",A12+2)</f>
        <v/>
      </c>
      <c r="J12" s="20"/>
    </row>
    <row r="13" customFormat="false" ht="15" hidden="false" customHeight="false" outlineLevel="0" collapsed="false">
      <c r="A13" s="19"/>
      <c r="B13" s="20"/>
      <c r="C13" s="20"/>
      <c r="D13" s="20"/>
      <c r="E13" s="20"/>
      <c r="F13" s="20"/>
      <c r="G13" s="20"/>
      <c r="H13" s="20"/>
      <c r="I13" s="19" t="str">
        <f aca="false">IF(OR(A13="",F13="Solved"),"",A13+2)</f>
        <v/>
      </c>
      <c r="J13" s="20"/>
    </row>
    <row r="14" customFormat="false" ht="1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19" t="str">
        <f aca="false">IF(OR(A14="",F14="Solved"),"",A14+2)</f>
        <v/>
      </c>
      <c r="J14" s="20"/>
    </row>
    <row r="15" customFormat="false" ht="15" hidden="false" customHeight="false" outlineLevel="0" collapsed="false">
      <c r="A15" s="19"/>
      <c r="B15" s="20"/>
      <c r="C15" s="20"/>
      <c r="D15" s="20"/>
      <c r="E15" s="20"/>
      <c r="F15" s="20"/>
      <c r="G15" s="20"/>
      <c r="H15" s="20"/>
      <c r="I15" s="19" t="str">
        <f aca="false">IF(OR(A15="",F15="Solved"),"",A15+2)</f>
        <v/>
      </c>
      <c r="J15" s="20"/>
    </row>
    <row r="16" customFormat="false" ht="15" hidden="false" customHeight="false" outlineLevel="0" collapsed="false">
      <c r="A16" s="19"/>
      <c r="B16" s="20"/>
      <c r="C16" s="20"/>
      <c r="D16" s="20"/>
      <c r="E16" s="20"/>
      <c r="F16" s="20"/>
      <c r="G16" s="20"/>
      <c r="H16" s="20"/>
      <c r="I16" s="19" t="str">
        <f aca="false">IF(OR(A16="",F16="Solved"),"",A16+2)</f>
        <v/>
      </c>
      <c r="J16" s="20"/>
    </row>
    <row r="17" customFormat="false" ht="15" hidden="false" customHeight="false" outlineLevel="0" collapsed="false">
      <c r="A17" s="19"/>
      <c r="B17" s="20"/>
      <c r="C17" s="20"/>
      <c r="D17" s="20"/>
      <c r="E17" s="20"/>
      <c r="F17" s="20"/>
      <c r="G17" s="20"/>
      <c r="H17" s="20"/>
      <c r="I17" s="19" t="str">
        <f aca="false">IF(OR(A17="",F17="Solved"),"",A17+2)</f>
        <v/>
      </c>
      <c r="J17" s="20"/>
    </row>
    <row r="18" customFormat="false" ht="15" hidden="false" customHeight="false" outlineLevel="0" collapsed="false">
      <c r="A18" s="19"/>
      <c r="B18" s="20"/>
      <c r="C18" s="20"/>
      <c r="D18" s="20"/>
      <c r="E18" s="20"/>
      <c r="F18" s="20"/>
      <c r="G18" s="20"/>
      <c r="H18" s="20"/>
      <c r="I18" s="19" t="str">
        <f aca="false">IF(OR(A18="",F18="Solved"),"",A18+2)</f>
        <v/>
      </c>
      <c r="J18" s="20"/>
    </row>
    <row r="19" customFormat="false" ht="15" hidden="false" customHeight="false" outlineLevel="0" collapsed="false">
      <c r="A19" s="19"/>
      <c r="B19" s="20"/>
      <c r="C19" s="20"/>
      <c r="D19" s="20"/>
      <c r="E19" s="20"/>
      <c r="F19" s="20"/>
      <c r="G19" s="20"/>
      <c r="H19" s="20"/>
      <c r="I19" s="19" t="str">
        <f aca="false">IF(OR(A19="",F19="Solved"),"",A19+2)</f>
        <v/>
      </c>
      <c r="J19" s="20"/>
    </row>
    <row r="20" customFormat="false" ht="15" hidden="false" customHeight="false" outlineLevel="0" collapsed="false">
      <c r="A20" s="19"/>
      <c r="B20" s="20"/>
      <c r="C20" s="20"/>
      <c r="D20" s="20"/>
      <c r="E20" s="20"/>
      <c r="F20" s="20"/>
      <c r="G20" s="20"/>
      <c r="H20" s="20"/>
      <c r="I20" s="19" t="str">
        <f aca="false">IF(OR(A20="",F20="Solved"),"",A20+2)</f>
        <v/>
      </c>
      <c r="J20" s="20"/>
    </row>
    <row r="21" customFormat="false" ht="15" hidden="false" customHeight="false" outlineLevel="0" collapsed="false">
      <c r="A21" s="19"/>
      <c r="B21" s="20"/>
      <c r="C21" s="20"/>
      <c r="D21" s="20"/>
      <c r="E21" s="20"/>
      <c r="F21" s="20"/>
      <c r="G21" s="20"/>
      <c r="H21" s="20"/>
      <c r="I21" s="19" t="str">
        <f aca="false">IF(OR(A21="",F21="Solved"),"",A21+2)</f>
        <v/>
      </c>
      <c r="J21" s="20"/>
    </row>
    <row r="22" customFormat="false" ht="15" hidden="false" customHeight="false" outlineLevel="0" collapsed="false">
      <c r="A22" s="19"/>
      <c r="B22" s="20"/>
      <c r="C22" s="20"/>
      <c r="D22" s="20"/>
      <c r="E22" s="20"/>
      <c r="F22" s="20"/>
      <c r="G22" s="20"/>
      <c r="H22" s="20"/>
      <c r="I22" s="19" t="str">
        <f aca="false">IF(OR(A22="",F22="Solved"),"",A22+2)</f>
        <v/>
      </c>
      <c r="J22" s="20"/>
    </row>
    <row r="23" customFormat="false" ht="15" hidden="false" customHeight="false" outlineLevel="0" collapsed="false">
      <c r="A23" s="19"/>
      <c r="B23" s="20"/>
      <c r="C23" s="20"/>
      <c r="D23" s="20"/>
      <c r="E23" s="20"/>
      <c r="F23" s="20"/>
      <c r="G23" s="20"/>
      <c r="H23" s="20"/>
      <c r="I23" s="19" t="str">
        <f aca="false">IF(OR(A23="",F23="Solved"),"",A23+2)</f>
        <v/>
      </c>
      <c r="J23" s="20"/>
    </row>
    <row r="24" customFormat="false" ht="15" hidden="false" customHeight="false" outlineLevel="0" collapsed="false">
      <c r="A24" s="19"/>
      <c r="B24" s="20"/>
      <c r="C24" s="20"/>
      <c r="D24" s="20"/>
      <c r="E24" s="20"/>
      <c r="F24" s="20"/>
      <c r="G24" s="20"/>
      <c r="H24" s="20"/>
      <c r="I24" s="19" t="str">
        <f aca="false">IF(OR(A24="",F24="Solved"),"",A24+2)</f>
        <v/>
      </c>
      <c r="J24" s="20"/>
    </row>
    <row r="25" customFormat="false" ht="15" hidden="false" customHeight="false" outlineLevel="0" collapsed="false">
      <c r="A25" s="19"/>
      <c r="B25" s="20"/>
      <c r="C25" s="20"/>
      <c r="D25" s="20"/>
      <c r="E25" s="20"/>
      <c r="F25" s="20"/>
      <c r="G25" s="20"/>
      <c r="H25" s="20"/>
      <c r="I25" s="19" t="str">
        <f aca="false">IF(OR(A25="",F25="Solved"),"",A25+2)</f>
        <v/>
      </c>
      <c r="J25" s="20"/>
    </row>
    <row r="26" customFormat="false" ht="15" hidden="false" customHeight="false" outlineLevel="0" collapsed="false">
      <c r="A26" s="19"/>
      <c r="B26" s="20"/>
      <c r="C26" s="20"/>
      <c r="D26" s="20"/>
      <c r="E26" s="20"/>
      <c r="F26" s="20"/>
      <c r="G26" s="20"/>
      <c r="H26" s="20"/>
      <c r="I26" s="19" t="str">
        <f aca="false">IF(OR(A26="",F26="Solved"),"",A26+2)</f>
        <v/>
      </c>
      <c r="J26" s="20"/>
    </row>
    <row r="27" customFormat="false" ht="15" hidden="false" customHeight="false" outlineLevel="0" collapsed="false">
      <c r="A27" s="19"/>
      <c r="B27" s="20"/>
      <c r="C27" s="20"/>
      <c r="D27" s="20"/>
      <c r="E27" s="20"/>
      <c r="F27" s="20"/>
      <c r="G27" s="20"/>
      <c r="H27" s="20"/>
      <c r="I27" s="19" t="str">
        <f aca="false">IF(OR(A27="",F27="Solved"),"",A27+2)</f>
        <v/>
      </c>
      <c r="J27" s="20"/>
    </row>
    <row r="28" customFormat="false" ht="15" hidden="false" customHeight="false" outlineLevel="0" collapsed="false">
      <c r="A28" s="19"/>
      <c r="B28" s="20"/>
      <c r="C28" s="20"/>
      <c r="D28" s="20"/>
      <c r="E28" s="20"/>
      <c r="F28" s="20"/>
      <c r="G28" s="20"/>
      <c r="H28" s="20"/>
      <c r="I28" s="19" t="str">
        <f aca="false">IF(OR(A28="",F28="Solved"),"",A28+2)</f>
        <v/>
      </c>
      <c r="J28" s="20"/>
    </row>
    <row r="29" customFormat="false" ht="15" hidden="false" customHeight="false" outlineLevel="0" collapsed="false">
      <c r="A29" s="19"/>
      <c r="B29" s="20"/>
      <c r="C29" s="20"/>
      <c r="D29" s="20"/>
      <c r="E29" s="20"/>
      <c r="F29" s="20"/>
      <c r="G29" s="20"/>
      <c r="H29" s="20"/>
      <c r="I29" s="19" t="str">
        <f aca="false">IF(OR(A29="",F29="Solved"),"",A29+2)</f>
        <v/>
      </c>
      <c r="J29" s="20"/>
    </row>
    <row r="30" customFormat="false" ht="15" hidden="false" customHeight="false" outlineLevel="0" collapsed="false">
      <c r="A30" s="19"/>
      <c r="B30" s="20"/>
      <c r="C30" s="20"/>
      <c r="D30" s="20"/>
      <c r="E30" s="20"/>
      <c r="F30" s="20"/>
      <c r="G30" s="20"/>
      <c r="H30" s="20"/>
      <c r="I30" s="19" t="str">
        <f aca="false">IF(OR(A30="",F30="Solved"),"",A30+2)</f>
        <v/>
      </c>
      <c r="J30" s="20"/>
    </row>
    <row r="31" customFormat="false" ht="15" hidden="false" customHeight="false" outlineLevel="0" collapsed="false">
      <c r="A31" s="19"/>
      <c r="B31" s="20"/>
      <c r="C31" s="20"/>
      <c r="D31" s="20"/>
      <c r="E31" s="20"/>
      <c r="F31" s="20"/>
      <c r="G31" s="20"/>
      <c r="H31" s="20"/>
      <c r="I31" s="19" t="str">
        <f aca="false">IF(OR(A31="",F31="Solved"),"",A31+2)</f>
        <v/>
      </c>
      <c r="J31" s="20"/>
    </row>
    <row r="32" customFormat="false" ht="15" hidden="false" customHeight="false" outlineLevel="0" collapsed="false">
      <c r="A32" s="19"/>
      <c r="B32" s="20"/>
      <c r="C32" s="20"/>
      <c r="D32" s="20"/>
      <c r="E32" s="20"/>
      <c r="F32" s="20"/>
      <c r="G32" s="20"/>
      <c r="H32" s="20"/>
      <c r="I32" s="19" t="str">
        <f aca="false">IF(OR(A32="",F32="Solved"),"",A32+2)</f>
        <v/>
      </c>
      <c r="J32" s="20"/>
    </row>
    <row r="33" customFormat="false" ht="15" hidden="false" customHeight="false" outlineLevel="0" collapsed="false">
      <c r="A33" s="19"/>
      <c r="B33" s="20"/>
      <c r="C33" s="20"/>
      <c r="D33" s="20"/>
      <c r="E33" s="20"/>
      <c r="F33" s="20"/>
      <c r="G33" s="20"/>
      <c r="H33" s="20"/>
      <c r="I33" s="19" t="str">
        <f aca="false">IF(OR(A33="",F33="Solved"),"",A33+2)</f>
        <v/>
      </c>
      <c r="J33" s="20"/>
    </row>
    <row r="34" customFormat="false" ht="15" hidden="false" customHeight="false" outlineLevel="0" collapsed="false">
      <c r="A34" s="19"/>
      <c r="B34" s="20"/>
      <c r="C34" s="20"/>
      <c r="D34" s="20"/>
      <c r="E34" s="20"/>
      <c r="F34" s="20"/>
      <c r="G34" s="20"/>
      <c r="H34" s="20"/>
      <c r="I34" s="19" t="str">
        <f aca="false">IF(OR(A34="",F34="Solved"),"",A34+2)</f>
        <v/>
      </c>
      <c r="J34" s="20"/>
    </row>
    <row r="35" customFormat="false" ht="15" hidden="false" customHeight="false" outlineLevel="0" collapsed="false">
      <c r="A35" s="19"/>
      <c r="B35" s="20"/>
      <c r="C35" s="20"/>
      <c r="D35" s="20"/>
      <c r="E35" s="20"/>
      <c r="F35" s="20"/>
      <c r="G35" s="20"/>
      <c r="H35" s="20"/>
      <c r="I35" s="19" t="str">
        <f aca="false">IF(OR(A35="",F35="Solved"),"",A35+2)</f>
        <v/>
      </c>
      <c r="J35" s="20"/>
    </row>
    <row r="36" customFormat="false" ht="15" hidden="false" customHeight="false" outlineLevel="0" collapsed="false">
      <c r="A36" s="19"/>
      <c r="B36" s="20"/>
      <c r="C36" s="20"/>
      <c r="D36" s="20"/>
      <c r="E36" s="20"/>
      <c r="F36" s="20"/>
      <c r="G36" s="20"/>
      <c r="H36" s="20"/>
      <c r="I36" s="19" t="str">
        <f aca="false">IF(OR(A36="",F36="Solved"),"",A36+2)</f>
        <v/>
      </c>
      <c r="J36" s="20"/>
    </row>
    <row r="37" customFormat="false" ht="15" hidden="false" customHeight="false" outlineLevel="0" collapsed="false">
      <c r="A37" s="19"/>
      <c r="B37" s="20"/>
      <c r="C37" s="20"/>
      <c r="D37" s="20"/>
      <c r="E37" s="20"/>
      <c r="F37" s="20"/>
      <c r="G37" s="20"/>
      <c r="H37" s="20"/>
      <c r="I37" s="19" t="str">
        <f aca="false">IF(OR(A37="",F37="Solved"),"",A37+2)</f>
        <v/>
      </c>
      <c r="J37" s="20"/>
    </row>
    <row r="38" customFormat="false" ht="15" hidden="false" customHeight="false" outlineLevel="0" collapsed="false">
      <c r="A38" s="19"/>
      <c r="B38" s="20"/>
      <c r="C38" s="20"/>
      <c r="D38" s="20"/>
      <c r="E38" s="20"/>
      <c r="F38" s="20"/>
      <c r="G38" s="20"/>
      <c r="H38" s="20"/>
      <c r="I38" s="19" t="str">
        <f aca="false">IF(OR(A38="",F38="Solved"),"",A38+2)</f>
        <v/>
      </c>
      <c r="J38" s="20"/>
    </row>
    <row r="39" customFormat="false" ht="15" hidden="false" customHeight="false" outlineLevel="0" collapsed="false">
      <c r="A39" s="19"/>
      <c r="B39" s="20"/>
      <c r="C39" s="20"/>
      <c r="D39" s="20"/>
      <c r="E39" s="20"/>
      <c r="F39" s="20"/>
      <c r="G39" s="20"/>
      <c r="H39" s="20"/>
      <c r="I39" s="19" t="str">
        <f aca="false">IF(OR(A39="",F39="Solved"),"",A39+2)</f>
        <v/>
      </c>
      <c r="J39" s="20"/>
    </row>
    <row r="40" customFormat="false" ht="15" hidden="false" customHeight="false" outlineLevel="0" collapsed="false">
      <c r="A40" s="19"/>
      <c r="B40" s="20"/>
      <c r="C40" s="20"/>
      <c r="D40" s="20"/>
      <c r="E40" s="20"/>
      <c r="F40" s="20"/>
      <c r="G40" s="20"/>
      <c r="H40" s="20"/>
      <c r="I40" s="19" t="str">
        <f aca="false">IF(OR(A40="",F40="Solved"),"",A40+2)</f>
        <v/>
      </c>
      <c r="J40" s="20"/>
    </row>
    <row r="41" customFormat="false" ht="15" hidden="false" customHeight="false" outlineLevel="0" collapsed="false">
      <c r="A41" s="19"/>
      <c r="B41" s="20"/>
      <c r="C41" s="20"/>
      <c r="D41" s="20"/>
      <c r="E41" s="20"/>
      <c r="F41" s="20"/>
      <c r="G41" s="20"/>
      <c r="H41" s="20"/>
      <c r="I41" s="19" t="str">
        <f aca="false">IF(OR(A41="",F41="Solved"),"",A41+2)</f>
        <v/>
      </c>
      <c r="J41" s="20"/>
    </row>
    <row r="42" customFormat="false" ht="15" hidden="false" customHeight="false" outlineLevel="0" collapsed="false">
      <c r="A42" s="19"/>
      <c r="B42" s="20"/>
      <c r="C42" s="20"/>
      <c r="D42" s="20"/>
      <c r="E42" s="20"/>
      <c r="F42" s="20"/>
      <c r="G42" s="20"/>
      <c r="H42" s="20"/>
      <c r="I42" s="19" t="str">
        <f aca="false">IF(OR(A42="",F42="Solved"),"",A42+2)</f>
        <v/>
      </c>
      <c r="J42" s="20"/>
    </row>
    <row r="43" customFormat="false" ht="15" hidden="false" customHeight="false" outlineLevel="0" collapsed="false">
      <c r="A43" s="19"/>
      <c r="B43" s="20"/>
      <c r="C43" s="20"/>
      <c r="D43" s="20"/>
      <c r="E43" s="20"/>
      <c r="F43" s="20"/>
      <c r="G43" s="20"/>
      <c r="H43" s="20"/>
      <c r="I43" s="19" t="str">
        <f aca="false">IF(OR(A43="",F43="Solved"),"",A43+2)</f>
        <v/>
      </c>
      <c r="J43" s="20"/>
    </row>
    <row r="44" customFormat="false" ht="15" hidden="false" customHeight="false" outlineLevel="0" collapsed="false">
      <c r="A44" s="19"/>
      <c r="B44" s="20"/>
      <c r="C44" s="20"/>
      <c r="D44" s="20"/>
      <c r="E44" s="20"/>
      <c r="F44" s="20"/>
      <c r="G44" s="20"/>
      <c r="H44" s="20"/>
      <c r="I44" s="19" t="str">
        <f aca="false">IF(OR(A44="",F44="Solved"),"",A44+2)</f>
        <v/>
      </c>
      <c r="J44" s="20"/>
    </row>
    <row r="45" customFormat="false" ht="15" hidden="false" customHeight="false" outlineLevel="0" collapsed="false">
      <c r="A45" s="19"/>
      <c r="B45" s="20"/>
      <c r="C45" s="20"/>
      <c r="D45" s="20"/>
      <c r="E45" s="20"/>
      <c r="F45" s="20"/>
      <c r="G45" s="20"/>
      <c r="H45" s="20"/>
      <c r="I45" s="19" t="str">
        <f aca="false">IF(OR(A45="",F45="Solved"),"",A45+2)</f>
        <v/>
      </c>
      <c r="J45" s="20"/>
    </row>
    <row r="46" customFormat="false" ht="15" hidden="false" customHeight="false" outlineLevel="0" collapsed="false">
      <c r="A46" s="19"/>
      <c r="B46" s="20"/>
      <c r="C46" s="20"/>
      <c r="D46" s="20"/>
      <c r="E46" s="20"/>
      <c r="F46" s="20"/>
      <c r="G46" s="20"/>
      <c r="H46" s="20"/>
      <c r="I46" s="19" t="str">
        <f aca="false">IF(OR(A46="",F46="Solved"),"",A46+2)</f>
        <v/>
      </c>
      <c r="J46" s="20"/>
    </row>
    <row r="47" customFormat="false" ht="15" hidden="false" customHeight="false" outlineLevel="0" collapsed="false">
      <c r="A47" s="19"/>
      <c r="B47" s="20"/>
      <c r="C47" s="20"/>
      <c r="D47" s="20"/>
      <c r="E47" s="20"/>
      <c r="F47" s="20"/>
      <c r="G47" s="20"/>
      <c r="H47" s="20"/>
      <c r="I47" s="19" t="str">
        <f aca="false">IF(OR(A47="",F47="Solved"),"",A47+2)</f>
        <v/>
      </c>
      <c r="J47" s="20"/>
    </row>
    <row r="48" customFormat="false" ht="15" hidden="false" customHeight="false" outlineLevel="0" collapsed="false">
      <c r="A48" s="19"/>
      <c r="B48" s="20"/>
      <c r="C48" s="20"/>
      <c r="D48" s="20"/>
      <c r="E48" s="20"/>
      <c r="F48" s="20"/>
      <c r="G48" s="20"/>
      <c r="H48" s="20"/>
      <c r="I48" s="19" t="str">
        <f aca="false">IF(OR(A48="",F48="Solved"),"",A48+2)</f>
        <v/>
      </c>
      <c r="J48" s="20"/>
    </row>
    <row r="49" customFormat="false" ht="15" hidden="false" customHeight="false" outlineLevel="0" collapsed="false">
      <c r="A49" s="19"/>
      <c r="B49" s="20"/>
      <c r="C49" s="20"/>
      <c r="D49" s="20"/>
      <c r="E49" s="20"/>
      <c r="F49" s="20"/>
      <c r="G49" s="20"/>
      <c r="H49" s="20"/>
      <c r="I49" s="19" t="str">
        <f aca="false">IF(OR(A49="",F49="Solved"),"",A49+2)</f>
        <v/>
      </c>
      <c r="J49" s="20"/>
    </row>
    <row r="50" customFormat="false" ht="15" hidden="false" customHeight="false" outlineLevel="0" collapsed="false">
      <c r="A50" s="19"/>
      <c r="B50" s="20"/>
      <c r="C50" s="20"/>
      <c r="D50" s="20"/>
      <c r="E50" s="20"/>
      <c r="F50" s="20"/>
      <c r="G50" s="20"/>
      <c r="H50" s="20"/>
      <c r="I50" s="19" t="str">
        <f aca="false">IF(OR(A50="",F50="Solved"),"",A50+2)</f>
        <v/>
      </c>
      <c r="J50" s="20"/>
    </row>
    <row r="51" customFormat="false" ht="15" hidden="false" customHeight="false" outlineLevel="0" collapsed="false">
      <c r="A51" s="19"/>
      <c r="B51" s="20"/>
      <c r="C51" s="20"/>
      <c r="D51" s="20"/>
      <c r="E51" s="20"/>
      <c r="F51" s="20"/>
      <c r="G51" s="20"/>
      <c r="H51" s="20"/>
      <c r="I51" s="19" t="str">
        <f aca="false">IF(OR(A51="",F51="Solved"),"",A51+2)</f>
        <v/>
      </c>
      <c r="J51" s="20"/>
    </row>
    <row r="52" customFormat="false" ht="15" hidden="false" customHeight="false" outlineLevel="0" collapsed="false">
      <c r="A52" s="19"/>
      <c r="B52" s="20"/>
      <c r="C52" s="20"/>
      <c r="D52" s="20"/>
      <c r="E52" s="20"/>
      <c r="F52" s="20"/>
      <c r="G52" s="20"/>
      <c r="H52" s="20"/>
      <c r="I52" s="19" t="str">
        <f aca="false">IF(OR(A52="",F52="Solved"),"",A52+2)</f>
        <v/>
      </c>
      <c r="J52" s="20"/>
    </row>
    <row r="53" customFormat="false" ht="15" hidden="false" customHeight="false" outlineLevel="0" collapsed="false">
      <c r="A53" s="19"/>
      <c r="B53" s="20"/>
      <c r="C53" s="20"/>
      <c r="D53" s="20"/>
      <c r="E53" s="20"/>
      <c r="F53" s="20"/>
      <c r="G53" s="20"/>
      <c r="H53" s="20"/>
      <c r="I53" s="19" t="str">
        <f aca="false">IF(OR(A53="",F53="Solved"),"",A53+2)</f>
        <v/>
      </c>
      <c r="J53" s="20"/>
    </row>
    <row r="54" customFormat="false" ht="15" hidden="false" customHeight="false" outlineLevel="0" collapsed="false">
      <c r="A54" s="19"/>
      <c r="B54" s="20"/>
      <c r="C54" s="20"/>
      <c r="D54" s="20"/>
      <c r="E54" s="20"/>
      <c r="F54" s="20"/>
      <c r="G54" s="20"/>
      <c r="H54" s="20"/>
      <c r="I54" s="19" t="str">
        <f aca="false">IF(OR(A54="",F54="Solved"),"",A54+2)</f>
        <v/>
      </c>
      <c r="J54" s="20"/>
    </row>
    <row r="55" customFormat="false" ht="15" hidden="false" customHeight="false" outlineLevel="0" collapsed="false">
      <c r="A55" s="19"/>
      <c r="B55" s="20"/>
      <c r="C55" s="20"/>
      <c r="D55" s="20"/>
      <c r="E55" s="20"/>
      <c r="F55" s="20"/>
      <c r="G55" s="20"/>
      <c r="H55" s="20"/>
      <c r="I55" s="19" t="str">
        <f aca="false">IF(OR(A55="",F55="Solved"),"",A55+2)</f>
        <v/>
      </c>
      <c r="J55" s="20"/>
    </row>
    <row r="56" customFormat="false" ht="15" hidden="false" customHeight="false" outlineLevel="0" collapsed="false">
      <c r="A56" s="19"/>
      <c r="B56" s="20"/>
      <c r="C56" s="20"/>
      <c r="D56" s="20"/>
      <c r="E56" s="20"/>
      <c r="F56" s="20"/>
      <c r="G56" s="20"/>
      <c r="H56" s="20"/>
      <c r="I56" s="19" t="str">
        <f aca="false">IF(OR(A56="",F56="Solved"),"",A56+2)</f>
        <v/>
      </c>
      <c r="J56" s="20"/>
    </row>
    <row r="57" customFormat="false" ht="15" hidden="false" customHeight="false" outlineLevel="0" collapsed="false">
      <c r="A57" s="19"/>
      <c r="B57" s="20"/>
      <c r="C57" s="20"/>
      <c r="D57" s="20"/>
      <c r="E57" s="20"/>
      <c r="F57" s="20"/>
      <c r="G57" s="20"/>
      <c r="H57" s="20"/>
      <c r="I57" s="19" t="str">
        <f aca="false">IF(OR(A57="",F57="Solved"),"",A57+2)</f>
        <v/>
      </c>
      <c r="J57" s="20"/>
    </row>
    <row r="58" customFormat="false" ht="15" hidden="false" customHeight="false" outlineLevel="0" collapsed="false">
      <c r="A58" s="19"/>
      <c r="B58" s="20"/>
      <c r="C58" s="20"/>
      <c r="D58" s="20"/>
      <c r="E58" s="20"/>
      <c r="F58" s="20"/>
      <c r="G58" s="20"/>
      <c r="H58" s="20"/>
      <c r="I58" s="19" t="str">
        <f aca="false">IF(OR(A58="",F58="Solved"),"",A58+2)</f>
        <v/>
      </c>
      <c r="J58" s="20"/>
    </row>
    <row r="59" customFormat="false" ht="15" hidden="false" customHeight="false" outlineLevel="0" collapsed="false">
      <c r="A59" s="19"/>
      <c r="B59" s="20"/>
      <c r="C59" s="20"/>
      <c r="D59" s="20"/>
      <c r="E59" s="20"/>
      <c r="F59" s="20"/>
      <c r="G59" s="20"/>
      <c r="H59" s="20"/>
      <c r="I59" s="19" t="str">
        <f aca="false">IF(OR(A59="",F59="Solved"),"",A59+2)</f>
        <v/>
      </c>
      <c r="J59" s="20"/>
    </row>
    <row r="60" customFormat="false" ht="15" hidden="false" customHeight="false" outlineLevel="0" collapsed="false">
      <c r="A60" s="19"/>
      <c r="B60" s="20"/>
      <c r="C60" s="20"/>
      <c r="D60" s="20"/>
      <c r="E60" s="20"/>
      <c r="F60" s="20"/>
      <c r="G60" s="20"/>
      <c r="H60" s="20"/>
      <c r="I60" s="19" t="str">
        <f aca="false">IF(OR(A60="",F60="Solved"),"",A60+2)</f>
        <v/>
      </c>
      <c r="J60" s="20"/>
    </row>
    <row r="61" customFormat="false" ht="15" hidden="false" customHeight="false" outlineLevel="0" collapsed="false">
      <c r="A61" s="19"/>
      <c r="B61" s="20"/>
      <c r="C61" s="20"/>
      <c r="D61" s="20"/>
      <c r="E61" s="20"/>
      <c r="F61" s="20"/>
      <c r="G61" s="20"/>
      <c r="H61" s="20"/>
      <c r="I61" s="19" t="str">
        <f aca="false">IF(OR(A61="",F61="Solved"),"",A61+2)</f>
        <v/>
      </c>
      <c r="J61" s="20"/>
    </row>
    <row r="62" customFormat="false" ht="15" hidden="false" customHeight="false" outlineLevel="0" collapsed="false">
      <c r="A62" s="19"/>
      <c r="B62" s="20"/>
      <c r="C62" s="20"/>
      <c r="D62" s="20"/>
      <c r="E62" s="20"/>
      <c r="F62" s="20"/>
      <c r="G62" s="20"/>
      <c r="H62" s="20"/>
      <c r="I62" s="19" t="str">
        <f aca="false">IF(OR(A62="",F62="Solved"),"",A62+2)</f>
        <v/>
      </c>
      <c r="J62" s="20"/>
    </row>
    <row r="63" customFormat="false" ht="15" hidden="false" customHeight="false" outlineLevel="0" collapsed="false">
      <c r="A63" s="19"/>
      <c r="B63" s="20"/>
      <c r="C63" s="20"/>
      <c r="D63" s="20"/>
      <c r="E63" s="20"/>
      <c r="F63" s="20"/>
      <c r="G63" s="20"/>
      <c r="H63" s="20"/>
      <c r="I63" s="19" t="str">
        <f aca="false">IF(OR(A63="",F63="Solved"),"",A63+2)</f>
        <v/>
      </c>
      <c r="J63" s="20"/>
    </row>
    <row r="64" customFormat="false" ht="15" hidden="false" customHeight="false" outlineLevel="0" collapsed="false">
      <c r="A64" s="19"/>
      <c r="B64" s="20"/>
      <c r="C64" s="20"/>
      <c r="D64" s="20"/>
      <c r="E64" s="20"/>
      <c r="F64" s="20"/>
      <c r="G64" s="20"/>
      <c r="H64" s="20"/>
      <c r="I64" s="19" t="str">
        <f aca="false">IF(OR(A64="",F64="Solved"),"",A64+2)</f>
        <v/>
      </c>
      <c r="J64" s="20"/>
    </row>
    <row r="65" customFormat="false" ht="15" hidden="false" customHeight="false" outlineLevel="0" collapsed="false">
      <c r="A65" s="19"/>
      <c r="B65" s="20"/>
      <c r="C65" s="20"/>
      <c r="D65" s="20"/>
      <c r="E65" s="20"/>
      <c r="F65" s="20"/>
      <c r="G65" s="20"/>
      <c r="H65" s="20"/>
      <c r="I65" s="19" t="str">
        <f aca="false">IF(OR(A65="",F65="Solved"),"",A65+2)</f>
        <v/>
      </c>
      <c r="J65" s="20"/>
    </row>
    <row r="66" customFormat="false" ht="15" hidden="false" customHeight="false" outlineLevel="0" collapsed="false">
      <c r="A66" s="19"/>
      <c r="B66" s="20"/>
      <c r="C66" s="20"/>
      <c r="D66" s="20"/>
      <c r="E66" s="20"/>
      <c r="F66" s="20"/>
      <c r="G66" s="20"/>
      <c r="H66" s="20"/>
      <c r="I66" s="19" t="str">
        <f aca="false">IF(OR(A66="",F66="Solved"),"",A66+2)</f>
        <v/>
      </c>
      <c r="J66" s="20"/>
    </row>
    <row r="67" customFormat="false" ht="15" hidden="false" customHeight="false" outlineLevel="0" collapsed="false">
      <c r="A67" s="19"/>
      <c r="B67" s="20"/>
      <c r="C67" s="20"/>
      <c r="D67" s="20"/>
      <c r="E67" s="20"/>
      <c r="F67" s="20"/>
      <c r="G67" s="20"/>
      <c r="H67" s="20"/>
      <c r="I67" s="19" t="str">
        <f aca="false">IF(OR(A67="",F67="Solved"),"",A67+2)</f>
        <v/>
      </c>
      <c r="J67" s="20"/>
    </row>
    <row r="68" customFormat="false" ht="15" hidden="false" customHeight="false" outlineLevel="0" collapsed="false">
      <c r="A68" s="19"/>
      <c r="B68" s="20"/>
      <c r="C68" s="20"/>
      <c r="D68" s="20"/>
      <c r="E68" s="20"/>
      <c r="F68" s="20"/>
      <c r="G68" s="20"/>
      <c r="H68" s="20"/>
      <c r="I68" s="19" t="str">
        <f aca="false">IF(OR(A68="",F68="Solved"),"",A68+2)</f>
        <v/>
      </c>
      <c r="J68" s="20"/>
    </row>
    <row r="69" customFormat="false" ht="15" hidden="false" customHeight="false" outlineLevel="0" collapsed="false">
      <c r="A69" s="19"/>
      <c r="B69" s="20"/>
      <c r="C69" s="20"/>
      <c r="D69" s="20"/>
      <c r="E69" s="20"/>
      <c r="F69" s="20"/>
      <c r="G69" s="20"/>
      <c r="H69" s="20"/>
      <c r="I69" s="19" t="str">
        <f aca="false">IF(OR(A69="",F69="Solved"),"",A69+2)</f>
        <v/>
      </c>
      <c r="J69" s="20"/>
    </row>
    <row r="70" customFormat="false" ht="15" hidden="false" customHeight="false" outlineLevel="0" collapsed="false">
      <c r="A70" s="19"/>
      <c r="B70" s="20"/>
      <c r="C70" s="20"/>
      <c r="D70" s="20"/>
      <c r="E70" s="20"/>
      <c r="F70" s="20"/>
      <c r="G70" s="20"/>
      <c r="H70" s="20"/>
      <c r="I70" s="19" t="str">
        <f aca="false">IF(OR(A70="",F70="Solved"),"",A70+2)</f>
        <v/>
      </c>
      <c r="J70" s="20"/>
    </row>
    <row r="71" customFormat="false" ht="15" hidden="false" customHeight="false" outlineLevel="0" collapsed="false">
      <c r="A71" s="19"/>
      <c r="B71" s="20"/>
      <c r="C71" s="20"/>
      <c r="D71" s="20"/>
      <c r="E71" s="20"/>
      <c r="F71" s="20"/>
      <c r="G71" s="20"/>
      <c r="H71" s="20"/>
      <c r="I71" s="19" t="str">
        <f aca="false">IF(OR(A71="",F71="Solved"),"",A71+2)</f>
        <v/>
      </c>
      <c r="J71" s="20"/>
    </row>
    <row r="72" customFormat="false" ht="15" hidden="false" customHeight="false" outlineLevel="0" collapsed="false">
      <c r="A72" s="19"/>
      <c r="B72" s="20"/>
      <c r="C72" s="20"/>
      <c r="D72" s="20"/>
      <c r="E72" s="20"/>
      <c r="F72" s="20"/>
      <c r="G72" s="20"/>
      <c r="H72" s="20"/>
      <c r="I72" s="19" t="str">
        <f aca="false">IF(OR(A72="",F72="Solved"),"",A72+2)</f>
        <v/>
      </c>
      <c r="J72" s="20"/>
    </row>
    <row r="73" customFormat="false" ht="15" hidden="false" customHeight="false" outlineLevel="0" collapsed="false">
      <c r="A73" s="19"/>
      <c r="B73" s="20"/>
      <c r="C73" s="20"/>
      <c r="D73" s="20"/>
      <c r="E73" s="20"/>
      <c r="F73" s="20"/>
      <c r="G73" s="20"/>
      <c r="H73" s="20"/>
      <c r="I73" s="19" t="str">
        <f aca="false">IF(OR(A73="",F73="Solved"),"",A73+2)</f>
        <v/>
      </c>
      <c r="J73" s="20"/>
    </row>
    <row r="74" customFormat="false" ht="15" hidden="false" customHeight="false" outlineLevel="0" collapsed="false">
      <c r="A74" s="19"/>
      <c r="B74" s="20"/>
      <c r="C74" s="20"/>
      <c r="D74" s="20"/>
      <c r="E74" s="20"/>
      <c r="F74" s="20"/>
      <c r="G74" s="20"/>
      <c r="H74" s="20"/>
      <c r="I74" s="19" t="str">
        <f aca="false">IF(OR(A74="",F74="Solved"),"",A74+2)</f>
        <v/>
      </c>
      <c r="J74" s="20"/>
    </row>
    <row r="75" customFormat="false" ht="15" hidden="false" customHeight="false" outlineLevel="0" collapsed="false">
      <c r="A75" s="19"/>
      <c r="B75" s="20"/>
      <c r="C75" s="20"/>
      <c r="D75" s="20"/>
      <c r="E75" s="20"/>
      <c r="F75" s="20"/>
      <c r="G75" s="20"/>
      <c r="H75" s="20"/>
      <c r="I75" s="19" t="str">
        <f aca="false">IF(OR(A75="",F75="Solved"),"",A75+2)</f>
        <v/>
      </c>
      <c r="J75" s="20"/>
    </row>
    <row r="76" customFormat="false" ht="15" hidden="false" customHeight="false" outlineLevel="0" collapsed="false">
      <c r="A76" s="19"/>
      <c r="B76" s="20"/>
      <c r="C76" s="20"/>
      <c r="D76" s="20"/>
      <c r="E76" s="20"/>
      <c r="F76" s="20"/>
      <c r="G76" s="20"/>
      <c r="H76" s="20"/>
      <c r="I76" s="19" t="str">
        <f aca="false">IF(OR(A76="",F76="Solved"),"",A76+2)</f>
        <v/>
      </c>
      <c r="J76" s="20"/>
    </row>
    <row r="77" customFormat="false" ht="15" hidden="false" customHeight="false" outlineLevel="0" collapsed="false">
      <c r="A77" s="19"/>
      <c r="B77" s="20"/>
      <c r="C77" s="20"/>
      <c r="D77" s="20"/>
      <c r="E77" s="20"/>
      <c r="F77" s="20"/>
      <c r="G77" s="20"/>
      <c r="H77" s="20"/>
      <c r="I77" s="19" t="str">
        <f aca="false">IF(OR(A77="",F77="Solved"),"",A77+2)</f>
        <v/>
      </c>
      <c r="J77" s="20"/>
    </row>
    <row r="78" customFormat="false" ht="15" hidden="false" customHeight="false" outlineLevel="0" collapsed="false">
      <c r="A78" s="19"/>
      <c r="B78" s="20"/>
      <c r="C78" s="20"/>
      <c r="D78" s="20"/>
      <c r="E78" s="20"/>
      <c r="F78" s="20"/>
      <c r="G78" s="20"/>
      <c r="H78" s="20"/>
      <c r="I78" s="19" t="str">
        <f aca="false">IF(OR(A78="",F78="Solved"),"",A78+2)</f>
        <v/>
      </c>
      <c r="J78" s="20"/>
    </row>
    <row r="79" customFormat="false" ht="15" hidden="false" customHeight="false" outlineLevel="0" collapsed="false">
      <c r="A79" s="19"/>
      <c r="B79" s="20"/>
      <c r="C79" s="20"/>
      <c r="D79" s="20"/>
      <c r="E79" s="20"/>
      <c r="F79" s="20"/>
      <c r="G79" s="20"/>
      <c r="H79" s="20"/>
      <c r="I79" s="19" t="str">
        <f aca="false">IF(OR(A79="",F79="Solved"),"",A79+2)</f>
        <v/>
      </c>
      <c r="J79" s="20"/>
    </row>
    <row r="80" customFormat="false" ht="15" hidden="false" customHeight="false" outlineLevel="0" collapsed="false">
      <c r="A80" s="19"/>
      <c r="B80" s="20"/>
      <c r="C80" s="20"/>
      <c r="D80" s="20"/>
      <c r="E80" s="20"/>
      <c r="F80" s="20"/>
      <c r="G80" s="20"/>
      <c r="H80" s="20"/>
      <c r="I80" s="19" t="str">
        <f aca="false">IF(OR(A80="",F80="Solved"),"",A80+2)</f>
        <v/>
      </c>
      <c r="J80" s="20"/>
    </row>
    <row r="81" customFormat="false" ht="15" hidden="false" customHeight="false" outlineLevel="0" collapsed="false">
      <c r="A81" s="19"/>
      <c r="B81" s="20"/>
      <c r="C81" s="20"/>
      <c r="D81" s="20"/>
      <c r="E81" s="20"/>
      <c r="F81" s="20"/>
      <c r="G81" s="20"/>
      <c r="H81" s="20"/>
      <c r="I81" s="19" t="str">
        <f aca="false">IF(OR(A81="",F81="Solved"),"",A81+2)</f>
        <v/>
      </c>
      <c r="J81" s="20"/>
    </row>
    <row r="82" customFormat="false" ht="15" hidden="false" customHeight="false" outlineLevel="0" collapsed="false">
      <c r="A82" s="19"/>
      <c r="B82" s="20"/>
      <c r="C82" s="20"/>
      <c r="D82" s="20"/>
      <c r="E82" s="20"/>
      <c r="F82" s="20"/>
      <c r="G82" s="20"/>
      <c r="H82" s="20"/>
      <c r="I82" s="19" t="str">
        <f aca="false">IF(OR(A82="",F82="Solved"),"",A82+2)</f>
        <v/>
      </c>
      <c r="J82" s="20"/>
    </row>
    <row r="83" customFormat="false" ht="15" hidden="false" customHeight="false" outlineLevel="0" collapsed="false">
      <c r="A83" s="19"/>
      <c r="B83" s="20"/>
      <c r="C83" s="20"/>
      <c r="D83" s="20"/>
      <c r="E83" s="20"/>
      <c r="F83" s="20"/>
      <c r="G83" s="20"/>
      <c r="H83" s="20"/>
      <c r="I83" s="19" t="str">
        <f aca="false">IF(OR(A83="",F83="Solved"),"",A83+2)</f>
        <v/>
      </c>
      <c r="J83" s="20"/>
    </row>
    <row r="84" customFormat="false" ht="15" hidden="false" customHeight="false" outlineLevel="0" collapsed="false">
      <c r="A84" s="19"/>
      <c r="B84" s="20"/>
      <c r="C84" s="20"/>
      <c r="D84" s="20"/>
      <c r="E84" s="20"/>
      <c r="F84" s="20"/>
      <c r="G84" s="20"/>
      <c r="H84" s="20"/>
      <c r="I84" s="19" t="str">
        <f aca="false">IF(OR(A84="",F84="Solved"),"",A84+2)</f>
        <v/>
      </c>
      <c r="J84" s="20"/>
    </row>
    <row r="85" customFormat="false" ht="15" hidden="false" customHeight="false" outlineLevel="0" collapsed="false">
      <c r="A85" s="19"/>
      <c r="B85" s="20"/>
      <c r="C85" s="20"/>
      <c r="D85" s="20"/>
      <c r="E85" s="20"/>
      <c r="F85" s="20"/>
      <c r="G85" s="20"/>
      <c r="H85" s="20"/>
      <c r="I85" s="19" t="str">
        <f aca="false">IF(OR(A85="",F85="Solved"),"",A85+2)</f>
        <v/>
      </c>
      <c r="J85" s="20"/>
    </row>
    <row r="86" customFormat="false" ht="15" hidden="false" customHeight="false" outlineLevel="0" collapsed="false">
      <c r="A86" s="19"/>
      <c r="B86" s="20"/>
      <c r="C86" s="20"/>
      <c r="D86" s="20"/>
      <c r="E86" s="20"/>
      <c r="F86" s="20"/>
      <c r="G86" s="20"/>
      <c r="H86" s="20"/>
      <c r="I86" s="19" t="str">
        <f aca="false">IF(OR(A86="",F86="Solved"),"",A86+2)</f>
        <v/>
      </c>
      <c r="J86" s="20"/>
    </row>
    <row r="87" customFormat="false" ht="15" hidden="false" customHeight="false" outlineLevel="0" collapsed="false">
      <c r="A87" s="19"/>
      <c r="B87" s="20"/>
      <c r="C87" s="20"/>
      <c r="D87" s="20"/>
      <c r="E87" s="20"/>
      <c r="F87" s="20"/>
      <c r="G87" s="20"/>
      <c r="H87" s="20"/>
      <c r="I87" s="19" t="str">
        <f aca="false">IF(OR(A87="",F87="Solved"),"",A87+2)</f>
        <v/>
      </c>
      <c r="J87" s="20"/>
    </row>
    <row r="88" customFormat="false" ht="15" hidden="false" customHeight="false" outlineLevel="0" collapsed="false">
      <c r="A88" s="19"/>
      <c r="B88" s="20"/>
      <c r="C88" s="20"/>
      <c r="D88" s="20"/>
      <c r="E88" s="20"/>
      <c r="F88" s="20"/>
      <c r="G88" s="20"/>
      <c r="H88" s="20"/>
      <c r="I88" s="19" t="str">
        <f aca="false">IF(OR(A88="",F88="Solved"),"",A88+2)</f>
        <v/>
      </c>
      <c r="J88" s="20"/>
    </row>
    <row r="89" customFormat="false" ht="15" hidden="false" customHeight="false" outlineLevel="0" collapsed="false">
      <c r="A89" s="19"/>
      <c r="B89" s="20"/>
      <c r="C89" s="20"/>
      <c r="D89" s="20"/>
      <c r="E89" s="20"/>
      <c r="F89" s="20"/>
      <c r="G89" s="20"/>
      <c r="H89" s="20"/>
      <c r="I89" s="19" t="str">
        <f aca="false">IF(OR(A89="",F89="Solved"),"",A89+2)</f>
        <v/>
      </c>
      <c r="J89" s="20"/>
    </row>
    <row r="90" customFormat="false" ht="15" hidden="false" customHeight="false" outlineLevel="0" collapsed="false">
      <c r="A90" s="19"/>
      <c r="B90" s="20"/>
      <c r="C90" s="20"/>
      <c r="D90" s="20"/>
      <c r="E90" s="20"/>
      <c r="F90" s="20"/>
      <c r="G90" s="20"/>
      <c r="H90" s="20"/>
      <c r="I90" s="19" t="str">
        <f aca="false">IF(OR(A90="",F90="Solved"),"",A90+2)</f>
        <v/>
      </c>
      <c r="J90" s="20"/>
    </row>
    <row r="91" customFormat="false" ht="15" hidden="false" customHeight="false" outlineLevel="0" collapsed="false">
      <c r="A91" s="19"/>
      <c r="B91" s="20"/>
      <c r="C91" s="20"/>
      <c r="D91" s="20"/>
      <c r="E91" s="20"/>
      <c r="F91" s="20"/>
      <c r="G91" s="20"/>
      <c r="H91" s="20"/>
      <c r="I91" s="19" t="str">
        <f aca="false">IF(OR(A91="",F91="Solved"),"",A91+2)</f>
        <v/>
      </c>
      <c r="J91" s="20"/>
    </row>
    <row r="92" customFormat="false" ht="15" hidden="false" customHeight="false" outlineLevel="0" collapsed="false">
      <c r="A92" s="19"/>
      <c r="B92" s="20"/>
      <c r="C92" s="20"/>
      <c r="D92" s="20"/>
      <c r="E92" s="20"/>
      <c r="F92" s="20"/>
      <c r="G92" s="20"/>
      <c r="H92" s="20"/>
      <c r="I92" s="19" t="str">
        <f aca="false">IF(OR(A92="",F92="Solved"),"",A92+2)</f>
        <v/>
      </c>
      <c r="J92" s="20"/>
    </row>
    <row r="93" customFormat="false" ht="15" hidden="false" customHeight="false" outlineLevel="0" collapsed="false">
      <c r="A93" s="19"/>
      <c r="B93" s="20"/>
      <c r="C93" s="20"/>
      <c r="D93" s="20"/>
      <c r="E93" s="20"/>
      <c r="F93" s="20"/>
      <c r="G93" s="20"/>
      <c r="H93" s="20"/>
      <c r="I93" s="19" t="str">
        <f aca="false">IF(OR(A93="",F93="Solved"),"",A93+2)</f>
        <v/>
      </c>
      <c r="J93" s="20"/>
    </row>
    <row r="94" customFormat="false" ht="15" hidden="false" customHeight="false" outlineLevel="0" collapsed="false">
      <c r="A94" s="19"/>
      <c r="B94" s="20"/>
      <c r="C94" s="20"/>
      <c r="D94" s="20"/>
      <c r="E94" s="20"/>
      <c r="F94" s="20"/>
      <c r="G94" s="20"/>
      <c r="H94" s="20"/>
      <c r="I94" s="19" t="str">
        <f aca="false">IF(OR(A94="",F94="Solved"),"",A94+2)</f>
        <v/>
      </c>
      <c r="J94" s="20"/>
    </row>
    <row r="95" customFormat="false" ht="15" hidden="false" customHeight="false" outlineLevel="0" collapsed="false">
      <c r="A95" s="19"/>
      <c r="B95" s="20"/>
      <c r="C95" s="20"/>
      <c r="D95" s="20"/>
      <c r="E95" s="20"/>
      <c r="F95" s="20"/>
      <c r="G95" s="20"/>
      <c r="H95" s="20"/>
      <c r="I95" s="19" t="str">
        <f aca="false">IF(OR(A95="",F95="Solved"),"",A95+2)</f>
        <v/>
      </c>
      <c r="J95" s="20"/>
    </row>
    <row r="96" customFormat="false" ht="15" hidden="false" customHeight="false" outlineLevel="0" collapsed="false">
      <c r="A96" s="19"/>
      <c r="B96" s="20"/>
      <c r="C96" s="20"/>
      <c r="D96" s="20"/>
      <c r="E96" s="20"/>
      <c r="F96" s="20"/>
      <c r="G96" s="20"/>
      <c r="H96" s="20"/>
      <c r="I96" s="19" t="str">
        <f aca="false">IF(OR(A96="",F96="Solved"),"",A96+2)</f>
        <v/>
      </c>
      <c r="J96" s="20"/>
    </row>
    <row r="97" customFormat="false" ht="15" hidden="false" customHeight="false" outlineLevel="0" collapsed="false">
      <c r="A97" s="19"/>
      <c r="B97" s="20"/>
      <c r="C97" s="20"/>
      <c r="D97" s="20"/>
      <c r="E97" s="20"/>
      <c r="F97" s="20"/>
      <c r="G97" s="20"/>
      <c r="H97" s="20"/>
      <c r="I97" s="19" t="str">
        <f aca="false">IF(OR(A97="",F97="Solved"),"",A97+2)</f>
        <v/>
      </c>
      <c r="J97" s="20"/>
    </row>
    <row r="98" customFormat="false" ht="15" hidden="false" customHeight="false" outlineLevel="0" collapsed="false">
      <c r="A98" s="19"/>
      <c r="B98" s="20"/>
      <c r="C98" s="20"/>
      <c r="D98" s="20"/>
      <c r="E98" s="20"/>
      <c r="F98" s="20"/>
      <c r="G98" s="20"/>
      <c r="H98" s="20"/>
      <c r="I98" s="19" t="str">
        <f aca="false">IF(OR(A98="",F98="Solved"),"",A98+2)</f>
        <v/>
      </c>
      <c r="J98" s="20"/>
    </row>
    <row r="99" customFormat="false" ht="15" hidden="false" customHeight="false" outlineLevel="0" collapsed="false">
      <c r="A99" s="19"/>
      <c r="B99" s="20"/>
      <c r="C99" s="20"/>
      <c r="D99" s="20"/>
      <c r="E99" s="20"/>
      <c r="F99" s="20"/>
      <c r="G99" s="20"/>
      <c r="H99" s="20"/>
      <c r="I99" s="19" t="str">
        <f aca="false">IF(OR(A99="",F99="Solved"),"",A99+2)</f>
        <v/>
      </c>
      <c r="J99" s="20"/>
    </row>
    <row r="100" customFormat="false" ht="15" hidden="false" customHeight="false" outlineLevel="0" collapsed="false">
      <c r="A100" s="19"/>
      <c r="B100" s="20"/>
      <c r="C100" s="20"/>
      <c r="D100" s="20"/>
      <c r="E100" s="20"/>
      <c r="F100" s="20"/>
      <c r="G100" s="20"/>
      <c r="H100" s="20"/>
      <c r="I100" s="19" t="str">
        <f aca="false">IF(OR(A100="",F100="Solved"),"",A100+2)</f>
        <v/>
      </c>
      <c r="J100" s="20"/>
    </row>
    <row r="101" customFormat="false" ht="15" hidden="false" customHeight="false" outlineLevel="0" collapsed="false">
      <c r="A101" s="19"/>
      <c r="B101" s="20"/>
      <c r="C101" s="20"/>
      <c r="D101" s="20"/>
      <c r="E101" s="20"/>
      <c r="F101" s="20"/>
      <c r="G101" s="20"/>
      <c r="H101" s="20"/>
      <c r="I101" s="19" t="str">
        <f aca="false">IF(OR(A101="",F101="Solved"),"",A101+2)</f>
        <v/>
      </c>
      <c r="J101" s="20"/>
    </row>
    <row r="102" customFormat="false" ht="15" hidden="false" customHeight="false" outlineLevel="0" collapsed="false">
      <c r="A102" s="19"/>
      <c r="B102" s="20"/>
      <c r="C102" s="20"/>
      <c r="D102" s="20"/>
      <c r="E102" s="20"/>
      <c r="F102" s="20"/>
      <c r="G102" s="20"/>
      <c r="H102" s="20"/>
      <c r="I102" s="19" t="str">
        <f aca="false">IF(OR(A102="",F102="Solved"),"",A102+2)</f>
        <v/>
      </c>
      <c r="J102" s="20"/>
    </row>
    <row r="103" customFormat="false" ht="15" hidden="false" customHeight="false" outlineLevel="0" collapsed="false">
      <c r="A103" s="19"/>
      <c r="B103" s="20"/>
      <c r="C103" s="20"/>
      <c r="D103" s="20"/>
      <c r="E103" s="20"/>
      <c r="F103" s="20"/>
      <c r="G103" s="20"/>
      <c r="H103" s="20"/>
      <c r="I103" s="19" t="str">
        <f aca="false">IF(OR(A103="",F103="Solved"),"",A103+2)</f>
        <v/>
      </c>
      <c r="J103" s="20"/>
    </row>
    <row r="104" customFormat="false" ht="15" hidden="false" customHeight="false" outlineLevel="0" collapsed="false">
      <c r="A104" s="19"/>
      <c r="B104" s="20"/>
      <c r="C104" s="20"/>
      <c r="D104" s="20"/>
      <c r="E104" s="20"/>
      <c r="F104" s="20"/>
      <c r="G104" s="20"/>
      <c r="H104" s="20"/>
      <c r="I104" s="19" t="str">
        <f aca="false">IF(OR(A104="",F104="Solved"),"",A104+2)</f>
        <v/>
      </c>
      <c r="J104" s="20"/>
    </row>
    <row r="105" customFormat="false" ht="15" hidden="false" customHeight="false" outlineLevel="0" collapsed="false">
      <c r="A105" s="19"/>
      <c r="B105" s="20"/>
      <c r="C105" s="20"/>
      <c r="D105" s="20"/>
      <c r="E105" s="20"/>
      <c r="F105" s="20"/>
      <c r="G105" s="20"/>
      <c r="H105" s="20"/>
      <c r="I105" s="19" t="str">
        <f aca="false">IF(OR(A105="",F105="Solved"),"",A105+2)</f>
        <v/>
      </c>
      <c r="J105" s="20"/>
    </row>
    <row r="106" customFormat="false" ht="15" hidden="false" customHeight="false" outlineLevel="0" collapsed="false">
      <c r="A106" s="19"/>
      <c r="B106" s="20"/>
      <c r="C106" s="20"/>
      <c r="D106" s="20"/>
      <c r="E106" s="20"/>
      <c r="F106" s="20"/>
      <c r="G106" s="20"/>
      <c r="H106" s="20"/>
      <c r="I106" s="19" t="str">
        <f aca="false">IF(OR(A106="",F106="Solved"),"",A106+2)</f>
        <v/>
      </c>
      <c r="J106" s="20"/>
    </row>
    <row r="107" customFormat="false" ht="15" hidden="false" customHeight="false" outlineLevel="0" collapsed="false">
      <c r="A107" s="19"/>
      <c r="B107" s="20"/>
      <c r="C107" s="20"/>
      <c r="D107" s="20"/>
      <c r="E107" s="20"/>
      <c r="F107" s="20"/>
      <c r="G107" s="20"/>
      <c r="H107" s="20"/>
      <c r="I107" s="19" t="str">
        <f aca="false">IF(OR(A107="",F107="Solved"),"",A107+2)</f>
        <v/>
      </c>
      <c r="J107" s="20"/>
    </row>
    <row r="108" customFormat="false" ht="15" hidden="false" customHeight="false" outlineLevel="0" collapsed="false">
      <c r="A108" s="19"/>
      <c r="B108" s="20"/>
      <c r="C108" s="20"/>
      <c r="D108" s="20"/>
      <c r="E108" s="20"/>
      <c r="F108" s="20"/>
      <c r="G108" s="20"/>
      <c r="H108" s="20"/>
      <c r="I108" s="19" t="str">
        <f aca="false">IF(OR(A108="",F108="Solved"),"",A108+2)</f>
        <v/>
      </c>
      <c r="J108" s="20"/>
    </row>
    <row r="109" customFormat="false" ht="15" hidden="false" customHeight="false" outlineLevel="0" collapsed="false">
      <c r="A109" s="19"/>
      <c r="B109" s="20"/>
      <c r="C109" s="20"/>
      <c r="D109" s="20"/>
      <c r="E109" s="20"/>
      <c r="F109" s="20"/>
      <c r="G109" s="20"/>
      <c r="H109" s="20"/>
      <c r="I109" s="19" t="str">
        <f aca="false">IF(OR(A109="",F109="Solved"),"",A109+2)</f>
        <v/>
      </c>
      <c r="J109" s="20"/>
    </row>
    <row r="110" customFormat="false" ht="15" hidden="false" customHeight="false" outlineLevel="0" collapsed="false">
      <c r="A110" s="19"/>
      <c r="B110" s="20"/>
      <c r="C110" s="20"/>
      <c r="D110" s="20"/>
      <c r="E110" s="20"/>
      <c r="F110" s="20"/>
      <c r="G110" s="20"/>
      <c r="H110" s="20"/>
      <c r="I110" s="19" t="str">
        <f aca="false">IF(OR(A110="",F110="Solved"),"",A110+2)</f>
        <v/>
      </c>
      <c r="J110" s="20"/>
    </row>
    <row r="111" customFormat="false" ht="15" hidden="false" customHeight="false" outlineLevel="0" collapsed="false">
      <c r="A111" s="19"/>
      <c r="B111" s="20"/>
      <c r="C111" s="20"/>
      <c r="D111" s="20"/>
      <c r="E111" s="20"/>
      <c r="F111" s="20"/>
      <c r="G111" s="20"/>
      <c r="H111" s="20"/>
      <c r="I111" s="19" t="str">
        <f aca="false">IF(OR(A111="",F111="Solved"),"",A111+2)</f>
        <v/>
      </c>
      <c r="J111" s="20"/>
    </row>
    <row r="112" customFormat="false" ht="15" hidden="false" customHeight="false" outlineLevel="0" collapsed="false">
      <c r="A112" s="19"/>
      <c r="B112" s="20"/>
      <c r="C112" s="20"/>
      <c r="D112" s="20"/>
      <c r="E112" s="20"/>
      <c r="F112" s="20"/>
      <c r="G112" s="20"/>
      <c r="H112" s="20"/>
      <c r="I112" s="19" t="str">
        <f aca="false">IF(OR(A112="",F112="Solved"),"",A112+2)</f>
        <v/>
      </c>
      <c r="J112" s="20"/>
    </row>
    <row r="113" customFormat="false" ht="15" hidden="false" customHeight="false" outlineLevel="0" collapsed="false">
      <c r="A113" s="19"/>
      <c r="B113" s="20"/>
      <c r="C113" s="20"/>
      <c r="D113" s="20"/>
      <c r="E113" s="20"/>
      <c r="F113" s="20"/>
      <c r="G113" s="20"/>
      <c r="H113" s="20"/>
      <c r="I113" s="19" t="str">
        <f aca="false">IF(OR(A113="",F113="Solved"),"",A113+2)</f>
        <v/>
      </c>
      <c r="J113" s="20"/>
    </row>
    <row r="114" customFormat="false" ht="15" hidden="false" customHeight="false" outlineLevel="0" collapsed="false">
      <c r="A114" s="19"/>
      <c r="B114" s="20"/>
      <c r="C114" s="20"/>
      <c r="D114" s="20"/>
      <c r="E114" s="20"/>
      <c r="F114" s="20"/>
      <c r="G114" s="20"/>
      <c r="H114" s="20"/>
      <c r="I114" s="19" t="str">
        <f aca="false">IF(OR(A114="",F114="Solved"),"",A114+2)</f>
        <v/>
      </c>
      <c r="J114" s="20"/>
    </row>
    <row r="115" customFormat="false" ht="15" hidden="false" customHeight="false" outlineLevel="0" collapsed="false">
      <c r="A115" s="19"/>
      <c r="B115" s="20"/>
      <c r="C115" s="20"/>
      <c r="D115" s="20"/>
      <c r="E115" s="20"/>
      <c r="F115" s="20"/>
      <c r="G115" s="20"/>
      <c r="H115" s="20"/>
      <c r="I115" s="19" t="str">
        <f aca="false">IF(OR(A115="",F115="Solved"),"",A115+2)</f>
        <v/>
      </c>
      <c r="J115" s="20"/>
    </row>
    <row r="116" customFormat="false" ht="15" hidden="false" customHeight="false" outlineLevel="0" collapsed="false">
      <c r="A116" s="19"/>
      <c r="B116" s="20"/>
      <c r="C116" s="20"/>
      <c r="D116" s="20"/>
      <c r="E116" s="20"/>
      <c r="F116" s="20"/>
      <c r="G116" s="20"/>
      <c r="H116" s="20"/>
      <c r="I116" s="19" t="str">
        <f aca="false">IF(OR(A116="",F116="Solved"),"",A116+2)</f>
        <v/>
      </c>
      <c r="J116" s="20"/>
    </row>
    <row r="117" customFormat="false" ht="15" hidden="false" customHeight="false" outlineLevel="0" collapsed="false">
      <c r="A117" s="19"/>
      <c r="B117" s="20"/>
      <c r="C117" s="20"/>
      <c r="D117" s="20"/>
      <c r="E117" s="20"/>
      <c r="F117" s="20"/>
      <c r="G117" s="20"/>
      <c r="H117" s="20"/>
      <c r="I117" s="19" t="str">
        <f aca="false">IF(OR(A117="",F117="Solved"),"",A117+2)</f>
        <v/>
      </c>
      <c r="J117" s="20"/>
    </row>
    <row r="118" customFormat="false" ht="15" hidden="false" customHeight="false" outlineLevel="0" collapsed="false">
      <c r="A118" s="19"/>
      <c r="B118" s="20"/>
      <c r="C118" s="20"/>
      <c r="D118" s="20"/>
      <c r="E118" s="20"/>
      <c r="F118" s="20"/>
      <c r="G118" s="20"/>
      <c r="H118" s="20"/>
      <c r="I118" s="19" t="str">
        <f aca="false">IF(OR(A118="",F118="Solved"),"",A118+2)</f>
        <v/>
      </c>
      <c r="J118" s="20"/>
    </row>
    <row r="119" customFormat="false" ht="15" hidden="false" customHeight="false" outlineLevel="0" collapsed="false">
      <c r="A119" s="19"/>
      <c r="B119" s="20"/>
      <c r="C119" s="20"/>
      <c r="D119" s="20"/>
      <c r="E119" s="20"/>
      <c r="F119" s="20"/>
      <c r="G119" s="20"/>
      <c r="H119" s="20"/>
      <c r="I119" s="19" t="str">
        <f aca="false">IF(OR(A119="",F119="Solved"),"",A119+2)</f>
        <v/>
      </c>
      <c r="J119" s="20"/>
    </row>
    <row r="120" customFormat="false" ht="15" hidden="false" customHeight="false" outlineLevel="0" collapsed="false">
      <c r="A120" s="19"/>
      <c r="B120" s="20"/>
      <c r="C120" s="20"/>
      <c r="D120" s="20"/>
      <c r="E120" s="20"/>
      <c r="F120" s="20"/>
      <c r="G120" s="20"/>
      <c r="H120" s="20"/>
      <c r="I120" s="19" t="str">
        <f aca="false">IF(OR(A120="",F120="Solved"),"",A120+2)</f>
        <v/>
      </c>
      <c r="J120" s="20"/>
    </row>
    <row r="121" customFormat="false" ht="15" hidden="false" customHeight="false" outlineLevel="0" collapsed="false">
      <c r="A121" s="19"/>
      <c r="B121" s="20"/>
      <c r="C121" s="20"/>
      <c r="D121" s="20"/>
      <c r="E121" s="20"/>
      <c r="F121" s="20"/>
      <c r="G121" s="20"/>
      <c r="H121" s="20"/>
      <c r="I121" s="19" t="str">
        <f aca="false">IF(OR(A121="",F121="Solved"),"",A121+2)</f>
        <v/>
      </c>
      <c r="J121" s="20"/>
    </row>
    <row r="122" customFormat="false" ht="15" hidden="false" customHeight="false" outlineLevel="0" collapsed="false">
      <c r="A122" s="19"/>
      <c r="B122" s="20"/>
      <c r="C122" s="20"/>
      <c r="D122" s="20"/>
      <c r="E122" s="20"/>
      <c r="F122" s="20"/>
      <c r="G122" s="20"/>
      <c r="H122" s="20"/>
      <c r="I122" s="19" t="str">
        <f aca="false">IF(OR(A122="",F122="Solved"),"",A122+2)</f>
        <v/>
      </c>
      <c r="J122" s="20"/>
    </row>
    <row r="123" customFormat="false" ht="15" hidden="false" customHeight="false" outlineLevel="0" collapsed="false">
      <c r="A123" s="19"/>
      <c r="B123" s="20"/>
      <c r="C123" s="20"/>
      <c r="D123" s="20"/>
      <c r="E123" s="20"/>
      <c r="F123" s="20"/>
      <c r="G123" s="20"/>
      <c r="H123" s="20"/>
      <c r="I123" s="19" t="str">
        <f aca="false">IF(OR(A123="",F123="Solved"),"",A123+2)</f>
        <v/>
      </c>
      <c r="J123" s="20"/>
    </row>
    <row r="124" customFormat="false" ht="15" hidden="false" customHeight="false" outlineLevel="0" collapsed="false">
      <c r="A124" s="19"/>
      <c r="B124" s="20"/>
      <c r="C124" s="20"/>
      <c r="D124" s="20"/>
      <c r="E124" s="20"/>
      <c r="F124" s="20"/>
      <c r="G124" s="20"/>
      <c r="H124" s="20"/>
      <c r="I124" s="19" t="str">
        <f aca="false">IF(OR(A124="",F124="Solved"),"",A124+2)</f>
        <v/>
      </c>
      <c r="J124" s="20"/>
    </row>
    <row r="125" customFormat="false" ht="15" hidden="false" customHeight="false" outlineLevel="0" collapsed="false">
      <c r="A125" s="19"/>
      <c r="B125" s="20"/>
      <c r="C125" s="20"/>
      <c r="D125" s="20"/>
      <c r="E125" s="20"/>
      <c r="F125" s="20"/>
      <c r="G125" s="20"/>
      <c r="H125" s="20"/>
      <c r="I125" s="19" t="str">
        <f aca="false">IF(OR(A125="",F125="Solved"),"",A125+2)</f>
        <v/>
      </c>
      <c r="J125" s="20"/>
    </row>
    <row r="126" customFormat="false" ht="15" hidden="false" customHeight="false" outlineLevel="0" collapsed="false">
      <c r="A126" s="19"/>
      <c r="B126" s="20"/>
      <c r="C126" s="20"/>
      <c r="D126" s="20"/>
      <c r="E126" s="20"/>
      <c r="F126" s="20"/>
      <c r="G126" s="20"/>
      <c r="H126" s="20"/>
      <c r="I126" s="19" t="str">
        <f aca="false">IF(OR(A126="",F126="Solved"),"",A126+2)</f>
        <v/>
      </c>
      <c r="J126" s="20"/>
    </row>
    <row r="127" customFormat="false" ht="15" hidden="false" customHeight="false" outlineLevel="0" collapsed="false">
      <c r="A127" s="19"/>
      <c r="B127" s="20"/>
      <c r="C127" s="20"/>
      <c r="D127" s="20"/>
      <c r="E127" s="20"/>
      <c r="F127" s="20"/>
      <c r="G127" s="20"/>
      <c r="H127" s="20"/>
      <c r="I127" s="19" t="str">
        <f aca="false">IF(OR(A127="",F127="Solved"),"",A127+2)</f>
        <v/>
      </c>
      <c r="J127" s="20"/>
    </row>
    <row r="128" customFormat="false" ht="15" hidden="false" customHeight="false" outlineLevel="0" collapsed="false">
      <c r="A128" s="19"/>
      <c r="B128" s="20"/>
      <c r="C128" s="20"/>
      <c r="D128" s="20"/>
      <c r="E128" s="20"/>
      <c r="F128" s="20"/>
      <c r="G128" s="20"/>
      <c r="H128" s="20"/>
      <c r="I128" s="19" t="str">
        <f aca="false">IF(OR(A128="",F128="Solved"),"",A128+2)</f>
        <v/>
      </c>
      <c r="J128" s="20"/>
    </row>
    <row r="129" customFormat="false" ht="15" hidden="false" customHeight="false" outlineLevel="0" collapsed="false">
      <c r="A129" s="19"/>
      <c r="B129" s="20"/>
      <c r="C129" s="20"/>
      <c r="D129" s="20"/>
      <c r="E129" s="20"/>
      <c r="F129" s="20"/>
      <c r="G129" s="20"/>
      <c r="H129" s="20"/>
      <c r="I129" s="19" t="str">
        <f aca="false">IF(OR(A129="",F129="Solved"),"",A129+2)</f>
        <v/>
      </c>
      <c r="J129" s="20"/>
    </row>
    <row r="130" customFormat="false" ht="15" hidden="false" customHeight="false" outlineLevel="0" collapsed="false">
      <c r="A130" s="19"/>
      <c r="B130" s="20"/>
      <c r="C130" s="20"/>
      <c r="D130" s="20"/>
      <c r="E130" s="20"/>
      <c r="F130" s="20"/>
      <c r="G130" s="20"/>
      <c r="H130" s="20"/>
      <c r="I130" s="19" t="str">
        <f aca="false">IF(OR(A130="",F130="Solved"),"",A130+2)</f>
        <v/>
      </c>
      <c r="J130" s="20"/>
    </row>
    <row r="131" customFormat="false" ht="15" hidden="false" customHeight="false" outlineLevel="0" collapsed="false">
      <c r="A131" s="19"/>
      <c r="B131" s="20"/>
      <c r="C131" s="20"/>
      <c r="D131" s="20"/>
      <c r="E131" s="20"/>
      <c r="F131" s="20"/>
      <c r="G131" s="20"/>
      <c r="H131" s="20"/>
      <c r="I131" s="19" t="str">
        <f aca="false">IF(OR(A131="",F131="Solved"),"",A131+2)</f>
        <v/>
      </c>
      <c r="J131" s="20"/>
    </row>
    <row r="132" customFormat="false" ht="15" hidden="false" customHeight="false" outlineLevel="0" collapsed="false">
      <c r="A132" s="19"/>
      <c r="B132" s="20"/>
      <c r="C132" s="20"/>
      <c r="D132" s="20"/>
      <c r="E132" s="20"/>
      <c r="F132" s="20"/>
      <c r="G132" s="20"/>
      <c r="H132" s="20"/>
      <c r="I132" s="19" t="str">
        <f aca="false">IF(OR(A132="",F132="Solved"),"",A132+2)</f>
        <v/>
      </c>
      <c r="J132" s="20"/>
    </row>
    <row r="133" customFormat="false" ht="15" hidden="false" customHeight="false" outlineLevel="0" collapsed="false">
      <c r="A133" s="19"/>
      <c r="B133" s="20"/>
      <c r="C133" s="20"/>
      <c r="D133" s="20"/>
      <c r="E133" s="20"/>
      <c r="F133" s="20"/>
      <c r="G133" s="20"/>
      <c r="H133" s="20"/>
      <c r="I133" s="19" t="str">
        <f aca="false">IF(OR(A133="",F133="Solved"),"",A133+2)</f>
        <v/>
      </c>
      <c r="J133" s="20"/>
    </row>
    <row r="134" customFormat="false" ht="15" hidden="false" customHeight="false" outlineLevel="0" collapsed="false">
      <c r="A134" s="19"/>
      <c r="B134" s="20"/>
      <c r="C134" s="20"/>
      <c r="D134" s="20"/>
      <c r="E134" s="20"/>
      <c r="F134" s="20"/>
      <c r="G134" s="20"/>
      <c r="H134" s="20"/>
      <c r="I134" s="19" t="str">
        <f aca="false">IF(OR(A134="",F134="Solved"),"",A134+2)</f>
        <v/>
      </c>
      <c r="J134" s="20"/>
    </row>
    <row r="135" customFormat="false" ht="15" hidden="false" customHeight="false" outlineLevel="0" collapsed="false">
      <c r="A135" s="19"/>
      <c r="B135" s="20"/>
      <c r="C135" s="20"/>
      <c r="D135" s="20"/>
      <c r="E135" s="20"/>
      <c r="F135" s="20"/>
      <c r="G135" s="20"/>
      <c r="H135" s="20"/>
      <c r="I135" s="19" t="str">
        <f aca="false">IF(OR(A135="",F135="Solved"),"",A135+2)</f>
        <v/>
      </c>
      <c r="J135" s="20"/>
    </row>
    <row r="136" customFormat="false" ht="15" hidden="false" customHeight="false" outlineLevel="0" collapsed="false">
      <c r="A136" s="19"/>
      <c r="B136" s="20"/>
      <c r="C136" s="20"/>
      <c r="D136" s="20"/>
      <c r="E136" s="20"/>
      <c r="F136" s="20"/>
      <c r="G136" s="20"/>
      <c r="H136" s="20"/>
      <c r="I136" s="19" t="str">
        <f aca="false">IF(OR(A136="",F136="Solved"),"",A136+2)</f>
        <v/>
      </c>
      <c r="J136" s="20"/>
    </row>
    <row r="137" customFormat="false" ht="15" hidden="false" customHeight="false" outlineLevel="0" collapsed="false">
      <c r="A137" s="19"/>
      <c r="B137" s="20"/>
      <c r="C137" s="20"/>
      <c r="D137" s="20"/>
      <c r="E137" s="20"/>
      <c r="F137" s="20"/>
      <c r="G137" s="20"/>
      <c r="H137" s="20"/>
      <c r="I137" s="19" t="str">
        <f aca="false">IF(OR(A137="",F137="Solved"),"",A137+2)</f>
        <v/>
      </c>
      <c r="J137" s="20"/>
    </row>
    <row r="138" customFormat="false" ht="15" hidden="false" customHeight="false" outlineLevel="0" collapsed="false">
      <c r="A138" s="19"/>
      <c r="B138" s="20"/>
      <c r="C138" s="20"/>
      <c r="D138" s="20"/>
      <c r="E138" s="20"/>
      <c r="F138" s="20"/>
      <c r="G138" s="20"/>
      <c r="H138" s="20"/>
      <c r="I138" s="19" t="str">
        <f aca="false">IF(OR(A138="",F138="Solved"),"",A138+2)</f>
        <v/>
      </c>
      <c r="J138" s="20"/>
    </row>
    <row r="139" customFormat="false" ht="15" hidden="false" customHeight="false" outlineLevel="0" collapsed="false">
      <c r="A139" s="19"/>
      <c r="B139" s="20"/>
      <c r="C139" s="20"/>
      <c r="D139" s="20"/>
      <c r="E139" s="20"/>
      <c r="F139" s="20"/>
      <c r="G139" s="20"/>
      <c r="H139" s="20"/>
      <c r="I139" s="19" t="str">
        <f aca="false">IF(OR(A139="",F139="Solved"),"",A139+2)</f>
        <v/>
      </c>
      <c r="J139" s="20"/>
    </row>
    <row r="140" customFormat="false" ht="15" hidden="false" customHeight="false" outlineLevel="0" collapsed="false">
      <c r="A140" s="19"/>
      <c r="B140" s="20"/>
      <c r="C140" s="20"/>
      <c r="D140" s="20"/>
      <c r="E140" s="20"/>
      <c r="F140" s="20"/>
      <c r="G140" s="20"/>
      <c r="H140" s="20"/>
      <c r="I140" s="19" t="str">
        <f aca="false">IF(OR(A140="",F140="Solved"),"",A140+2)</f>
        <v/>
      </c>
      <c r="J140" s="20"/>
    </row>
    <row r="141" customFormat="false" ht="15" hidden="false" customHeight="false" outlineLevel="0" collapsed="false">
      <c r="A141" s="19"/>
      <c r="B141" s="20"/>
      <c r="C141" s="20"/>
      <c r="D141" s="20"/>
      <c r="E141" s="20"/>
      <c r="F141" s="20"/>
      <c r="G141" s="20"/>
      <c r="H141" s="20"/>
      <c r="I141" s="19" t="str">
        <f aca="false">IF(OR(A141="",F141="Solved"),"",A141+2)</f>
        <v/>
      </c>
      <c r="J141" s="20"/>
    </row>
    <row r="142" customFormat="false" ht="15" hidden="false" customHeight="false" outlineLevel="0" collapsed="false">
      <c r="A142" s="19"/>
      <c r="B142" s="20"/>
      <c r="C142" s="20"/>
      <c r="D142" s="20"/>
      <c r="E142" s="20"/>
      <c r="F142" s="20"/>
      <c r="G142" s="20"/>
      <c r="H142" s="20"/>
      <c r="I142" s="19" t="str">
        <f aca="false">IF(OR(A142="",F142="Solved"),"",A142+2)</f>
        <v/>
      </c>
      <c r="J142" s="20"/>
    </row>
    <row r="143" customFormat="false" ht="15" hidden="false" customHeight="false" outlineLevel="0" collapsed="false">
      <c r="A143" s="19"/>
      <c r="B143" s="20"/>
      <c r="C143" s="20"/>
      <c r="D143" s="20"/>
      <c r="E143" s="20"/>
      <c r="F143" s="20"/>
      <c r="G143" s="20"/>
      <c r="H143" s="20"/>
      <c r="I143" s="19" t="str">
        <f aca="false">IF(OR(A143="",F143="Solved"),"",A143+2)</f>
        <v/>
      </c>
      <c r="J143" s="20"/>
    </row>
    <row r="144" customFormat="false" ht="15" hidden="false" customHeight="false" outlineLevel="0" collapsed="false">
      <c r="A144" s="19"/>
      <c r="B144" s="20"/>
      <c r="C144" s="20"/>
      <c r="D144" s="20"/>
      <c r="E144" s="20"/>
      <c r="F144" s="20"/>
      <c r="G144" s="20"/>
      <c r="H144" s="20"/>
      <c r="I144" s="19" t="str">
        <f aca="false">IF(OR(A144="",F144="Solved"),"",A144+2)</f>
        <v/>
      </c>
      <c r="J144" s="20"/>
    </row>
    <row r="145" customFormat="false" ht="15" hidden="false" customHeight="false" outlineLevel="0" collapsed="false">
      <c r="A145" s="19"/>
      <c r="B145" s="20"/>
      <c r="C145" s="20"/>
      <c r="D145" s="20"/>
      <c r="E145" s="20"/>
      <c r="F145" s="20"/>
      <c r="G145" s="20"/>
      <c r="H145" s="20"/>
      <c r="I145" s="19" t="str">
        <f aca="false">IF(OR(A145="",F145="Solved"),"",A145+2)</f>
        <v/>
      </c>
      <c r="J145" s="20"/>
    </row>
    <row r="146" customFormat="false" ht="15" hidden="false" customHeight="false" outlineLevel="0" collapsed="false">
      <c r="A146" s="19"/>
      <c r="B146" s="20"/>
      <c r="C146" s="20"/>
      <c r="D146" s="20"/>
      <c r="E146" s="20"/>
      <c r="F146" s="20"/>
      <c r="G146" s="20"/>
      <c r="H146" s="20"/>
      <c r="I146" s="19" t="str">
        <f aca="false">IF(OR(A146="",F146="Solved"),"",A146+2)</f>
        <v/>
      </c>
      <c r="J146" s="20"/>
    </row>
    <row r="147" customFormat="false" ht="15" hidden="false" customHeight="false" outlineLevel="0" collapsed="false">
      <c r="A147" s="19"/>
      <c r="B147" s="20"/>
      <c r="C147" s="20"/>
      <c r="D147" s="20"/>
      <c r="E147" s="20"/>
      <c r="F147" s="20"/>
      <c r="G147" s="20"/>
      <c r="H147" s="20"/>
      <c r="I147" s="19" t="str">
        <f aca="false">IF(OR(A147="",F147="Solved"),"",A147+2)</f>
        <v/>
      </c>
      <c r="J147" s="20"/>
    </row>
    <row r="148" customFormat="false" ht="15" hidden="false" customHeight="false" outlineLevel="0" collapsed="false">
      <c r="A148" s="19"/>
      <c r="B148" s="20"/>
      <c r="C148" s="20"/>
      <c r="D148" s="20"/>
      <c r="E148" s="20"/>
      <c r="F148" s="20"/>
      <c r="G148" s="20"/>
      <c r="H148" s="20"/>
      <c r="I148" s="19" t="str">
        <f aca="false">IF(OR(A148="",F148="Solved"),"",A148+2)</f>
        <v/>
      </c>
      <c r="J148" s="20"/>
    </row>
    <row r="149" customFormat="false" ht="15" hidden="false" customHeight="false" outlineLevel="0" collapsed="false">
      <c r="A149" s="19"/>
      <c r="B149" s="20"/>
      <c r="C149" s="20"/>
      <c r="D149" s="20"/>
      <c r="E149" s="20"/>
      <c r="F149" s="20"/>
      <c r="G149" s="20"/>
      <c r="H149" s="20"/>
      <c r="I149" s="19" t="str">
        <f aca="false">IF(OR(A149="",F149="Solved"),"",A149+2)</f>
        <v/>
      </c>
      <c r="J149" s="20"/>
    </row>
    <row r="150" customFormat="false" ht="15" hidden="false" customHeight="false" outlineLevel="0" collapsed="false">
      <c r="A150" s="19"/>
      <c r="B150" s="20"/>
      <c r="C150" s="20"/>
      <c r="D150" s="20"/>
      <c r="E150" s="20"/>
      <c r="F150" s="20"/>
      <c r="G150" s="20"/>
      <c r="H150" s="20"/>
      <c r="I150" s="19" t="str">
        <f aca="false">IF(OR(A150="",F150="Solved"),"",A150+2)</f>
        <v/>
      </c>
      <c r="J150" s="20"/>
    </row>
    <row r="151" customFormat="false" ht="15" hidden="false" customHeight="false" outlineLevel="0" collapsed="false">
      <c r="A151" s="19"/>
      <c r="B151" s="20"/>
      <c r="C151" s="20"/>
      <c r="D151" s="20"/>
      <c r="E151" s="20"/>
      <c r="F151" s="20"/>
      <c r="G151" s="20"/>
      <c r="H151" s="20"/>
      <c r="I151" s="19" t="str">
        <f aca="false">IF(OR(A151="",F151="Solved"),"",A151+2)</f>
        <v/>
      </c>
      <c r="J151" s="20"/>
    </row>
    <row r="152" customFormat="false" ht="15" hidden="false" customHeight="false" outlineLevel="0" collapsed="false">
      <c r="A152" s="19"/>
      <c r="B152" s="20"/>
      <c r="C152" s="20"/>
      <c r="D152" s="20"/>
      <c r="E152" s="20"/>
      <c r="F152" s="20"/>
      <c r="G152" s="20"/>
      <c r="H152" s="20"/>
      <c r="I152" s="19" t="str">
        <f aca="false">IF(OR(A152="",F152="Solved"),"",A152+2)</f>
        <v/>
      </c>
      <c r="J152" s="20"/>
    </row>
    <row r="153" customFormat="false" ht="15" hidden="false" customHeight="false" outlineLevel="0" collapsed="false">
      <c r="A153" s="19"/>
      <c r="B153" s="20"/>
      <c r="C153" s="20"/>
      <c r="D153" s="20"/>
      <c r="E153" s="20"/>
      <c r="F153" s="20"/>
      <c r="G153" s="20"/>
      <c r="H153" s="20"/>
      <c r="I153" s="19" t="str">
        <f aca="false">IF(OR(A153="",F153="Solved"),"",A153+2)</f>
        <v/>
      </c>
      <c r="J153" s="20"/>
    </row>
    <row r="154" customFormat="false" ht="15" hidden="false" customHeight="false" outlineLevel="0" collapsed="false">
      <c r="A154" s="19"/>
      <c r="B154" s="20"/>
      <c r="C154" s="20"/>
      <c r="D154" s="20"/>
      <c r="E154" s="20"/>
      <c r="F154" s="20"/>
      <c r="G154" s="20"/>
      <c r="H154" s="20"/>
      <c r="I154" s="19" t="str">
        <f aca="false">IF(OR(A154="",F154="Solved"),"",A154+2)</f>
        <v/>
      </c>
      <c r="J154" s="20"/>
    </row>
    <row r="155" customFormat="false" ht="15" hidden="false" customHeight="false" outlineLevel="0" collapsed="false">
      <c r="A155" s="19"/>
      <c r="B155" s="20"/>
      <c r="C155" s="20"/>
      <c r="D155" s="20"/>
      <c r="E155" s="20"/>
      <c r="F155" s="20"/>
      <c r="G155" s="20"/>
      <c r="H155" s="20"/>
      <c r="I155" s="19" t="str">
        <f aca="false">IF(OR(A155="",F155="Solved"),"",A155+2)</f>
        <v/>
      </c>
      <c r="J155" s="20"/>
    </row>
    <row r="156" customFormat="false" ht="15" hidden="false" customHeight="false" outlineLevel="0" collapsed="false">
      <c r="A156" s="19"/>
      <c r="B156" s="20"/>
      <c r="C156" s="20"/>
      <c r="D156" s="20"/>
      <c r="E156" s="20"/>
      <c r="F156" s="20"/>
      <c r="G156" s="20"/>
      <c r="H156" s="20"/>
      <c r="I156" s="19" t="str">
        <f aca="false">IF(OR(A156="",F156="Solved"),"",A156+2)</f>
        <v/>
      </c>
      <c r="J156" s="20"/>
    </row>
    <row r="157" customFormat="false" ht="15" hidden="false" customHeight="false" outlineLevel="0" collapsed="false">
      <c r="A157" s="19"/>
      <c r="B157" s="20"/>
      <c r="C157" s="20"/>
      <c r="D157" s="20"/>
      <c r="E157" s="20"/>
      <c r="F157" s="20"/>
      <c r="G157" s="20"/>
      <c r="H157" s="20"/>
      <c r="I157" s="19" t="str">
        <f aca="false">IF(OR(A157="",F157="Solved"),"",A157+2)</f>
        <v/>
      </c>
      <c r="J157" s="20"/>
    </row>
    <row r="158" customFormat="false" ht="15" hidden="false" customHeight="false" outlineLevel="0" collapsed="false">
      <c r="A158" s="19"/>
      <c r="B158" s="20"/>
      <c r="C158" s="20"/>
      <c r="D158" s="20"/>
      <c r="E158" s="20"/>
      <c r="F158" s="20"/>
      <c r="G158" s="20"/>
      <c r="H158" s="20"/>
      <c r="I158" s="19" t="str">
        <f aca="false">IF(OR(A158="",F158="Solved"),"",A158+2)</f>
        <v/>
      </c>
      <c r="J158" s="20"/>
    </row>
    <row r="159" customFormat="false" ht="15" hidden="false" customHeight="false" outlineLevel="0" collapsed="false">
      <c r="A159" s="19"/>
      <c r="B159" s="20"/>
      <c r="C159" s="20"/>
      <c r="D159" s="20"/>
      <c r="E159" s="20"/>
      <c r="F159" s="20"/>
      <c r="G159" s="20"/>
      <c r="H159" s="20"/>
      <c r="I159" s="19" t="str">
        <f aca="false">IF(OR(A159="",F159="Solved"),"",A159+2)</f>
        <v/>
      </c>
      <c r="J159" s="20"/>
    </row>
    <row r="160" customFormat="false" ht="15" hidden="false" customHeight="false" outlineLevel="0" collapsed="false">
      <c r="A160" s="19"/>
      <c r="B160" s="20"/>
      <c r="C160" s="20"/>
      <c r="D160" s="20"/>
      <c r="E160" s="20"/>
      <c r="F160" s="20"/>
      <c r="G160" s="20"/>
      <c r="H160" s="20"/>
      <c r="I160" s="19" t="str">
        <f aca="false">IF(OR(A160="",F160="Solved"),"",A160+2)</f>
        <v/>
      </c>
      <c r="J160" s="20"/>
    </row>
    <row r="161" customFormat="false" ht="15" hidden="false" customHeight="false" outlineLevel="0" collapsed="false">
      <c r="A161" s="19"/>
      <c r="B161" s="20"/>
      <c r="C161" s="20"/>
      <c r="D161" s="20"/>
      <c r="E161" s="20"/>
      <c r="F161" s="20"/>
      <c r="G161" s="20"/>
      <c r="H161" s="20"/>
      <c r="I161" s="19" t="str">
        <f aca="false">IF(OR(A161="",F161="Solved"),"",A161+2)</f>
        <v/>
      </c>
      <c r="J161" s="20"/>
    </row>
    <row r="162" customFormat="false" ht="15" hidden="false" customHeight="false" outlineLevel="0" collapsed="false">
      <c r="A162" s="19"/>
      <c r="B162" s="20"/>
      <c r="C162" s="20"/>
      <c r="D162" s="20"/>
      <c r="E162" s="20"/>
      <c r="F162" s="20"/>
      <c r="G162" s="20"/>
      <c r="H162" s="20"/>
      <c r="I162" s="19" t="str">
        <f aca="false">IF(OR(A162="",F162="Solved"),"",A162+2)</f>
        <v/>
      </c>
      <c r="J162" s="20"/>
    </row>
    <row r="163" customFormat="false" ht="15" hidden="false" customHeight="false" outlineLevel="0" collapsed="false">
      <c r="A163" s="19"/>
      <c r="B163" s="20"/>
      <c r="C163" s="20"/>
      <c r="D163" s="20"/>
      <c r="E163" s="20"/>
      <c r="F163" s="20"/>
      <c r="G163" s="20"/>
      <c r="H163" s="20"/>
      <c r="I163" s="19" t="str">
        <f aca="false">IF(OR(A163="",F163="Solved"),"",A163+2)</f>
        <v/>
      </c>
      <c r="J163" s="20"/>
    </row>
    <row r="164" customFormat="false" ht="15" hidden="false" customHeight="false" outlineLevel="0" collapsed="false">
      <c r="A164" s="19"/>
      <c r="B164" s="20"/>
      <c r="C164" s="20"/>
      <c r="D164" s="20"/>
      <c r="E164" s="20"/>
      <c r="F164" s="20"/>
      <c r="G164" s="20"/>
      <c r="H164" s="20"/>
      <c r="I164" s="19" t="str">
        <f aca="false">IF(OR(A164="",F164="Solved"),"",A164+2)</f>
        <v/>
      </c>
      <c r="J164" s="20"/>
    </row>
    <row r="165" customFormat="false" ht="15" hidden="false" customHeight="false" outlineLevel="0" collapsed="false">
      <c r="A165" s="19"/>
      <c r="B165" s="20"/>
      <c r="C165" s="20"/>
      <c r="D165" s="20"/>
      <c r="E165" s="20"/>
      <c r="F165" s="20"/>
      <c r="G165" s="20"/>
      <c r="H165" s="20"/>
      <c r="I165" s="19" t="str">
        <f aca="false">IF(OR(A165="",F165="Solved"),"",A165+2)</f>
        <v/>
      </c>
      <c r="J165" s="20"/>
    </row>
    <row r="166" customFormat="false" ht="15" hidden="false" customHeight="false" outlineLevel="0" collapsed="false">
      <c r="A166" s="19"/>
      <c r="B166" s="20"/>
      <c r="C166" s="20"/>
      <c r="D166" s="20"/>
      <c r="E166" s="20"/>
      <c r="F166" s="20"/>
      <c r="G166" s="20"/>
      <c r="H166" s="20"/>
      <c r="I166" s="19" t="str">
        <f aca="false">IF(OR(A166="",F166="Solved"),"",A166+2)</f>
        <v/>
      </c>
      <c r="J166" s="20"/>
    </row>
    <row r="167" customFormat="false" ht="15" hidden="false" customHeight="false" outlineLevel="0" collapsed="false">
      <c r="A167" s="19"/>
      <c r="B167" s="20"/>
      <c r="C167" s="20"/>
      <c r="D167" s="20"/>
      <c r="E167" s="20"/>
      <c r="F167" s="20"/>
      <c r="G167" s="20"/>
      <c r="H167" s="20"/>
      <c r="I167" s="19" t="str">
        <f aca="false">IF(OR(A167="",F167="Solved"),"",A167+2)</f>
        <v/>
      </c>
      <c r="J167" s="20"/>
    </row>
    <row r="168" customFormat="false" ht="15" hidden="false" customHeight="false" outlineLevel="0" collapsed="false">
      <c r="A168" s="19"/>
      <c r="B168" s="20"/>
      <c r="C168" s="20"/>
      <c r="D168" s="20"/>
      <c r="E168" s="20"/>
      <c r="F168" s="20"/>
      <c r="G168" s="20"/>
      <c r="H168" s="20"/>
      <c r="I168" s="19" t="str">
        <f aca="false">IF(OR(A168="",F168="Solved"),"",A168+2)</f>
        <v/>
      </c>
      <c r="J168" s="20"/>
    </row>
    <row r="169" customFormat="false" ht="15" hidden="false" customHeight="false" outlineLevel="0" collapsed="false">
      <c r="A169" s="19"/>
      <c r="B169" s="20"/>
      <c r="C169" s="20"/>
      <c r="D169" s="20"/>
      <c r="E169" s="20"/>
      <c r="F169" s="20"/>
      <c r="G169" s="20"/>
      <c r="H169" s="20"/>
      <c r="I169" s="19" t="str">
        <f aca="false">IF(OR(A169="",F169="Solved"),"",A169+2)</f>
        <v/>
      </c>
      <c r="J169" s="20"/>
    </row>
    <row r="170" customFormat="false" ht="15" hidden="false" customHeight="false" outlineLevel="0" collapsed="false">
      <c r="A170" s="19"/>
      <c r="B170" s="20"/>
      <c r="C170" s="20"/>
      <c r="D170" s="20"/>
      <c r="E170" s="20"/>
      <c r="F170" s="20"/>
      <c r="G170" s="20"/>
      <c r="H170" s="20"/>
      <c r="I170" s="19" t="str">
        <f aca="false">IF(OR(A170="",F170="Solved"),"",A170+2)</f>
        <v/>
      </c>
      <c r="J170" s="20"/>
    </row>
    <row r="171" customFormat="false" ht="15" hidden="false" customHeight="false" outlineLevel="0" collapsed="false">
      <c r="A171" s="19"/>
      <c r="B171" s="20"/>
      <c r="C171" s="20"/>
      <c r="D171" s="20"/>
      <c r="E171" s="20"/>
      <c r="F171" s="20"/>
      <c r="G171" s="20"/>
      <c r="H171" s="20"/>
      <c r="I171" s="19" t="str">
        <f aca="false">IF(OR(A171="",F171="Solved"),"",A171+2)</f>
        <v/>
      </c>
      <c r="J171" s="20"/>
    </row>
    <row r="172" customFormat="false" ht="15" hidden="false" customHeight="false" outlineLevel="0" collapsed="false">
      <c r="A172" s="19"/>
      <c r="B172" s="20"/>
      <c r="C172" s="20"/>
      <c r="D172" s="20"/>
      <c r="E172" s="20"/>
      <c r="F172" s="20"/>
      <c r="G172" s="20"/>
      <c r="H172" s="20"/>
      <c r="I172" s="19" t="str">
        <f aca="false">IF(OR(A172="",F172="Solved"),"",A172+2)</f>
        <v/>
      </c>
      <c r="J172" s="20"/>
    </row>
    <row r="173" customFormat="false" ht="15" hidden="false" customHeight="false" outlineLevel="0" collapsed="false">
      <c r="A173" s="19"/>
      <c r="B173" s="20"/>
      <c r="C173" s="20"/>
      <c r="D173" s="20"/>
      <c r="E173" s="20"/>
      <c r="F173" s="20"/>
      <c r="G173" s="20"/>
      <c r="H173" s="20"/>
      <c r="I173" s="19" t="str">
        <f aca="false">IF(OR(A173="",F173="Solved"),"",A173+2)</f>
        <v/>
      </c>
      <c r="J173" s="20"/>
    </row>
    <row r="174" customFormat="false" ht="15" hidden="false" customHeight="false" outlineLevel="0" collapsed="false">
      <c r="A174" s="19"/>
      <c r="B174" s="20"/>
      <c r="C174" s="20"/>
      <c r="D174" s="20"/>
      <c r="E174" s="20"/>
      <c r="F174" s="20"/>
      <c r="G174" s="20"/>
      <c r="H174" s="20"/>
      <c r="I174" s="19" t="str">
        <f aca="false">IF(OR(A174="",F174="Solved"),"",A174+2)</f>
        <v/>
      </c>
      <c r="J174" s="20"/>
    </row>
    <row r="175" customFormat="false" ht="15" hidden="false" customHeight="false" outlineLevel="0" collapsed="false">
      <c r="A175" s="19"/>
      <c r="B175" s="20"/>
      <c r="C175" s="20"/>
      <c r="D175" s="20"/>
      <c r="E175" s="20"/>
      <c r="F175" s="20"/>
      <c r="G175" s="20"/>
      <c r="H175" s="20"/>
      <c r="I175" s="19" t="str">
        <f aca="false">IF(OR(A175="",F175="Solved"),"",A175+2)</f>
        <v/>
      </c>
      <c r="J175" s="20"/>
    </row>
    <row r="176" customFormat="false" ht="15" hidden="false" customHeight="false" outlineLevel="0" collapsed="false">
      <c r="A176" s="19"/>
      <c r="B176" s="20"/>
      <c r="C176" s="20"/>
      <c r="D176" s="20"/>
      <c r="E176" s="20"/>
      <c r="F176" s="20"/>
      <c r="G176" s="20"/>
      <c r="H176" s="20"/>
      <c r="I176" s="19" t="str">
        <f aca="false">IF(OR(A176="",F176="Solved"),"",A176+2)</f>
        <v/>
      </c>
      <c r="J176" s="20"/>
    </row>
    <row r="177" customFormat="false" ht="15" hidden="false" customHeight="false" outlineLevel="0" collapsed="false">
      <c r="A177" s="19"/>
      <c r="B177" s="20"/>
      <c r="C177" s="20"/>
      <c r="D177" s="20"/>
      <c r="E177" s="20"/>
      <c r="F177" s="20"/>
      <c r="G177" s="20"/>
      <c r="H177" s="20"/>
      <c r="I177" s="19" t="str">
        <f aca="false">IF(OR(A177="",F177="Solved"),"",A177+2)</f>
        <v/>
      </c>
      <c r="J177" s="20"/>
    </row>
    <row r="178" customFormat="false" ht="15" hidden="false" customHeight="false" outlineLevel="0" collapsed="false">
      <c r="A178" s="19"/>
      <c r="B178" s="20"/>
      <c r="C178" s="20"/>
      <c r="D178" s="20"/>
      <c r="E178" s="20"/>
      <c r="F178" s="20"/>
      <c r="G178" s="20"/>
      <c r="H178" s="20"/>
      <c r="I178" s="19" t="str">
        <f aca="false">IF(OR(A178="",F178="Solved"),"",A178+2)</f>
        <v/>
      </c>
      <c r="J178" s="20"/>
    </row>
    <row r="179" customFormat="false" ht="15" hidden="false" customHeight="false" outlineLevel="0" collapsed="false">
      <c r="A179" s="19"/>
      <c r="B179" s="20"/>
      <c r="C179" s="20"/>
      <c r="D179" s="20"/>
      <c r="E179" s="20"/>
      <c r="F179" s="20"/>
      <c r="G179" s="20"/>
      <c r="H179" s="20"/>
      <c r="I179" s="19" t="str">
        <f aca="false">IF(OR(A179="",F179="Solved"),"",A179+2)</f>
        <v/>
      </c>
      <c r="J179" s="20"/>
    </row>
    <row r="180" customFormat="false" ht="15" hidden="false" customHeight="false" outlineLevel="0" collapsed="false">
      <c r="A180" s="19"/>
      <c r="B180" s="20"/>
      <c r="C180" s="20"/>
      <c r="D180" s="20"/>
      <c r="E180" s="20"/>
      <c r="F180" s="20"/>
      <c r="G180" s="20"/>
      <c r="H180" s="20"/>
      <c r="I180" s="19" t="str">
        <f aca="false">IF(OR(A180="",F180="Solved"),"",A180+2)</f>
        <v/>
      </c>
      <c r="J180" s="20"/>
    </row>
    <row r="181" customFormat="false" ht="15" hidden="false" customHeight="false" outlineLevel="0" collapsed="false">
      <c r="A181" s="19"/>
      <c r="B181" s="20"/>
      <c r="C181" s="20"/>
      <c r="D181" s="20"/>
      <c r="E181" s="20"/>
      <c r="F181" s="20"/>
      <c r="G181" s="20"/>
      <c r="H181" s="20"/>
      <c r="I181" s="19" t="str">
        <f aca="false">IF(OR(A181="",F181="Solved"),"",A181+2)</f>
        <v/>
      </c>
      <c r="J181" s="20"/>
    </row>
    <row r="182" customFormat="false" ht="15" hidden="false" customHeight="false" outlineLevel="0" collapsed="false">
      <c r="A182" s="19"/>
      <c r="B182" s="20"/>
      <c r="C182" s="20"/>
      <c r="D182" s="20"/>
      <c r="E182" s="20"/>
      <c r="F182" s="20"/>
      <c r="G182" s="20"/>
      <c r="H182" s="20"/>
      <c r="I182" s="19" t="str">
        <f aca="false">IF(OR(A182="",F182="Solved"),"",A182+2)</f>
        <v/>
      </c>
      <c r="J182" s="20"/>
    </row>
    <row r="183" customFormat="false" ht="15" hidden="false" customHeight="false" outlineLevel="0" collapsed="false">
      <c r="A183" s="19"/>
      <c r="B183" s="20"/>
      <c r="C183" s="20"/>
      <c r="D183" s="20"/>
      <c r="E183" s="20"/>
      <c r="F183" s="20"/>
      <c r="G183" s="20"/>
      <c r="H183" s="20"/>
      <c r="I183" s="19" t="str">
        <f aca="false">IF(OR(A183="",F183="Solved"),"",A183+2)</f>
        <v/>
      </c>
      <c r="J183" s="20"/>
    </row>
    <row r="184" customFormat="false" ht="15" hidden="false" customHeight="false" outlineLevel="0" collapsed="false">
      <c r="A184" s="19"/>
      <c r="B184" s="20"/>
      <c r="C184" s="20"/>
      <c r="D184" s="20"/>
      <c r="E184" s="20"/>
      <c r="F184" s="20"/>
      <c r="G184" s="20"/>
      <c r="H184" s="20"/>
      <c r="I184" s="19" t="str">
        <f aca="false">IF(OR(A184="",F184="Solved"),"",A184+2)</f>
        <v/>
      </c>
      <c r="J184" s="20"/>
    </row>
    <row r="185" customFormat="false" ht="15" hidden="false" customHeight="false" outlineLevel="0" collapsed="false">
      <c r="A185" s="19"/>
      <c r="B185" s="20"/>
      <c r="C185" s="20"/>
      <c r="D185" s="20"/>
      <c r="E185" s="20"/>
      <c r="F185" s="20"/>
      <c r="G185" s="20"/>
      <c r="H185" s="20"/>
      <c r="I185" s="19" t="str">
        <f aca="false">IF(OR(A185="",F185="Solved"),"",A185+2)</f>
        <v/>
      </c>
      <c r="J185" s="20"/>
    </row>
    <row r="186" customFormat="false" ht="15" hidden="false" customHeight="false" outlineLevel="0" collapsed="false">
      <c r="A186" s="19"/>
      <c r="B186" s="20"/>
      <c r="C186" s="20"/>
      <c r="D186" s="20"/>
      <c r="E186" s="20"/>
      <c r="F186" s="20"/>
      <c r="G186" s="20"/>
      <c r="H186" s="20"/>
      <c r="I186" s="19" t="str">
        <f aca="false">IF(OR(A186="",F186="Solved"),"",A186+2)</f>
        <v/>
      </c>
      <c r="J186" s="20"/>
    </row>
    <row r="187" customFormat="false" ht="15" hidden="false" customHeight="false" outlineLevel="0" collapsed="false">
      <c r="A187" s="19"/>
      <c r="B187" s="20"/>
      <c r="C187" s="20"/>
      <c r="D187" s="20"/>
      <c r="E187" s="20"/>
      <c r="F187" s="20"/>
      <c r="G187" s="20"/>
      <c r="H187" s="20"/>
      <c r="I187" s="19" t="str">
        <f aca="false">IF(OR(A187="",F187="Solved"),"",A187+2)</f>
        <v/>
      </c>
      <c r="J187" s="20"/>
    </row>
    <row r="188" customFormat="false" ht="15" hidden="false" customHeight="false" outlineLevel="0" collapsed="false">
      <c r="A188" s="19"/>
      <c r="B188" s="20"/>
      <c r="C188" s="20"/>
      <c r="D188" s="20"/>
      <c r="E188" s="20"/>
      <c r="F188" s="20"/>
      <c r="G188" s="20"/>
      <c r="H188" s="20"/>
      <c r="I188" s="19" t="str">
        <f aca="false">IF(OR(A188="",F188="Solved"),"",A188+2)</f>
        <v/>
      </c>
      <c r="J188" s="20"/>
    </row>
    <row r="189" customFormat="false" ht="15" hidden="false" customHeight="false" outlineLevel="0" collapsed="false">
      <c r="A189" s="19"/>
      <c r="B189" s="20"/>
      <c r="C189" s="20"/>
      <c r="D189" s="20"/>
      <c r="E189" s="20"/>
      <c r="F189" s="20"/>
      <c r="G189" s="20"/>
      <c r="H189" s="20"/>
      <c r="I189" s="19" t="str">
        <f aca="false">IF(OR(A189="",F189="Solved"),"",A189+2)</f>
        <v/>
      </c>
      <c r="J189" s="20"/>
    </row>
    <row r="190" customFormat="false" ht="15" hidden="false" customHeight="false" outlineLevel="0" collapsed="false">
      <c r="A190" s="19"/>
      <c r="B190" s="20"/>
      <c r="C190" s="20"/>
      <c r="D190" s="20"/>
      <c r="E190" s="20"/>
      <c r="F190" s="20"/>
      <c r="G190" s="20"/>
      <c r="H190" s="20"/>
      <c r="I190" s="19" t="str">
        <f aca="false">IF(OR(A190="",F190="Solved"),"",A190+2)</f>
        <v/>
      </c>
      <c r="J190" s="20"/>
    </row>
    <row r="191" customFormat="false" ht="15" hidden="false" customHeight="false" outlineLevel="0" collapsed="false">
      <c r="A191" s="19"/>
      <c r="B191" s="20"/>
      <c r="C191" s="20"/>
      <c r="D191" s="20"/>
      <c r="E191" s="20"/>
      <c r="F191" s="20"/>
      <c r="G191" s="20"/>
      <c r="H191" s="20"/>
      <c r="I191" s="19" t="str">
        <f aca="false">IF(OR(A191="",F191="Solved"),"",A191+2)</f>
        <v/>
      </c>
      <c r="J191" s="20"/>
    </row>
    <row r="192" customFormat="false" ht="15" hidden="false" customHeight="false" outlineLevel="0" collapsed="false">
      <c r="A192" s="19"/>
      <c r="B192" s="20"/>
      <c r="C192" s="20"/>
      <c r="D192" s="20"/>
      <c r="E192" s="20"/>
      <c r="F192" s="20"/>
      <c r="G192" s="20"/>
      <c r="H192" s="20"/>
      <c r="I192" s="19" t="str">
        <f aca="false">IF(OR(A192="",F192="Solved"),"",A192+2)</f>
        <v/>
      </c>
      <c r="J192" s="20"/>
    </row>
    <row r="193" customFormat="false" ht="15" hidden="false" customHeight="false" outlineLevel="0" collapsed="false">
      <c r="A193" s="19"/>
      <c r="B193" s="20"/>
      <c r="C193" s="20"/>
      <c r="D193" s="20"/>
      <c r="E193" s="20"/>
      <c r="F193" s="20"/>
      <c r="G193" s="20"/>
      <c r="H193" s="20"/>
      <c r="I193" s="19" t="str">
        <f aca="false">IF(OR(A193="",F193="Solved"),"",A193+2)</f>
        <v/>
      </c>
      <c r="J193" s="20"/>
    </row>
    <row r="194" customFormat="false" ht="15" hidden="false" customHeight="false" outlineLevel="0" collapsed="false">
      <c r="A194" s="19"/>
      <c r="B194" s="20"/>
      <c r="C194" s="20"/>
      <c r="D194" s="20"/>
      <c r="E194" s="20"/>
      <c r="F194" s="20"/>
      <c r="G194" s="20"/>
      <c r="H194" s="20"/>
      <c r="I194" s="19" t="str">
        <f aca="false">IF(OR(A194="",F194="Solved"),"",A194+2)</f>
        <v/>
      </c>
      <c r="J194" s="20"/>
    </row>
    <row r="195" customFormat="false" ht="15" hidden="false" customHeight="false" outlineLevel="0" collapsed="false">
      <c r="A195" s="19"/>
      <c r="B195" s="20"/>
      <c r="C195" s="20"/>
      <c r="D195" s="20"/>
      <c r="E195" s="20"/>
      <c r="F195" s="20"/>
      <c r="G195" s="20"/>
      <c r="H195" s="20"/>
      <c r="I195" s="19" t="str">
        <f aca="false">IF(OR(A195="",F195="Solved"),"",A195+2)</f>
        <v/>
      </c>
      <c r="J195" s="20"/>
    </row>
    <row r="196" customFormat="false" ht="15" hidden="false" customHeight="false" outlineLevel="0" collapsed="false">
      <c r="A196" s="19"/>
      <c r="B196" s="20"/>
      <c r="C196" s="20"/>
      <c r="D196" s="20"/>
      <c r="E196" s="20"/>
      <c r="F196" s="20"/>
      <c r="G196" s="20"/>
      <c r="H196" s="20"/>
      <c r="I196" s="19" t="str">
        <f aca="false">IF(OR(A196="",F196="Solved"),"",A196+2)</f>
        <v/>
      </c>
      <c r="J196" s="20"/>
    </row>
    <row r="197" customFormat="false" ht="15" hidden="false" customHeight="false" outlineLevel="0" collapsed="false">
      <c r="A197" s="19"/>
      <c r="B197" s="20"/>
      <c r="C197" s="20"/>
      <c r="D197" s="20"/>
      <c r="E197" s="20"/>
      <c r="F197" s="20"/>
      <c r="G197" s="20"/>
      <c r="H197" s="20"/>
      <c r="I197" s="19" t="str">
        <f aca="false">IF(OR(A197="",F197="Solved"),"",A197+2)</f>
        <v/>
      </c>
      <c r="J197" s="20"/>
    </row>
    <row r="198" customFormat="false" ht="15" hidden="false" customHeight="false" outlineLevel="0" collapsed="false">
      <c r="A198" s="19"/>
      <c r="B198" s="20"/>
      <c r="C198" s="20"/>
      <c r="D198" s="20"/>
      <c r="E198" s="20"/>
      <c r="F198" s="20"/>
      <c r="G198" s="20"/>
      <c r="H198" s="20"/>
      <c r="I198" s="19" t="str">
        <f aca="false">IF(OR(A198="",F198="Solved"),"",A198+2)</f>
        <v/>
      </c>
      <c r="J198" s="20"/>
    </row>
    <row r="199" customFormat="false" ht="15" hidden="false" customHeight="false" outlineLevel="0" collapsed="false">
      <c r="A199" s="19"/>
      <c r="B199" s="20"/>
      <c r="C199" s="20"/>
      <c r="D199" s="20"/>
      <c r="E199" s="20"/>
      <c r="F199" s="20"/>
      <c r="G199" s="20"/>
      <c r="H199" s="20"/>
      <c r="I199" s="19" t="str">
        <f aca="false">IF(OR(A199="",F199="Solved"),"",A199+2)</f>
        <v/>
      </c>
      <c r="J199" s="20"/>
    </row>
    <row r="200" customFormat="false" ht="15" hidden="false" customHeight="false" outlineLevel="0" collapsed="false">
      <c r="A200" s="19"/>
      <c r="B200" s="20"/>
      <c r="C200" s="20"/>
      <c r="D200" s="20"/>
      <c r="E200" s="20"/>
      <c r="F200" s="20"/>
      <c r="G200" s="20"/>
      <c r="H200" s="20"/>
      <c r="I200" s="19" t="str">
        <f aca="false">IF(OR(A200="",F200="Solved"),"",A200+2)</f>
        <v/>
      </c>
      <c r="J200" s="20"/>
    </row>
  </sheetData>
  <autoFilter ref="A1:J200"/>
  <dataValidations count="3">
    <dataValidation allowBlank="true" errorStyle="stop" operator="between" showDropDown="false" showErrorMessage="false" showInputMessage="false" sqref="E2:E200" type="list">
      <formula1>"Easy,Medium,Hard"</formula1>
      <formula2>0</formula2>
    </dataValidation>
    <dataValidation allowBlank="true" errorStyle="stop" operator="between" showDropDown="false" showErrorMessage="false" showInputMessage="false" sqref="F2:F200" type="list">
      <formula1>"Solved,Solved with hint,Failed"</formula1>
      <formula2>0</formula2>
    </dataValidation>
    <dataValidation allowBlank="true" errorStyle="stop" operator="between" showDropDown="false" showErrorMessage="false" showInputMessage="false" sqref="J2:J20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6"/>
    <col collapsed="false" customWidth="true" hidden="false" outlineLevel="0" max="3" min="3" style="0" width="60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10" t="s">
        <v>452</v>
      </c>
      <c r="B1" s="10" t="s">
        <v>453</v>
      </c>
      <c r="C1" s="10" t="s">
        <v>454</v>
      </c>
      <c r="D1" s="10" t="s">
        <v>455</v>
      </c>
    </row>
    <row r="2" customFormat="false" ht="26.85" hidden="false" customHeight="false" outlineLevel="0" collapsed="false">
      <c r="A2" s="20" t="s">
        <v>43</v>
      </c>
      <c r="B2" s="21" t="s">
        <v>456</v>
      </c>
      <c r="C2" s="20" t="s">
        <v>457</v>
      </c>
      <c r="D2" s="20" t="s">
        <v>458</v>
      </c>
    </row>
    <row r="3" customFormat="false" ht="15" hidden="false" customHeight="false" outlineLevel="0" collapsed="false">
      <c r="A3" s="20" t="s">
        <v>43</v>
      </c>
      <c r="B3" s="20" t="s">
        <v>459</v>
      </c>
      <c r="C3" s="20" t="s">
        <v>460</v>
      </c>
      <c r="D3" s="20"/>
    </row>
    <row r="4" customFormat="false" ht="26.85" hidden="false" customHeight="false" outlineLevel="0" collapsed="false">
      <c r="A4" s="20" t="s">
        <v>44</v>
      </c>
      <c r="B4" s="20" t="s">
        <v>461</v>
      </c>
      <c r="C4" s="20" t="s">
        <v>462</v>
      </c>
      <c r="D4" s="20" t="s">
        <v>463</v>
      </c>
    </row>
    <row r="5" customFormat="false" ht="26.85" hidden="false" customHeight="false" outlineLevel="0" collapsed="false">
      <c r="A5" s="20" t="s">
        <v>44</v>
      </c>
      <c r="B5" s="20" t="s">
        <v>464</v>
      </c>
      <c r="C5" s="20" t="s">
        <v>465</v>
      </c>
      <c r="D5" s="20" t="s">
        <v>466</v>
      </c>
    </row>
    <row r="6" customFormat="false" ht="15" hidden="false" customHeight="false" outlineLevel="0" collapsed="false">
      <c r="A6" s="20" t="s">
        <v>467</v>
      </c>
      <c r="B6" s="20" t="s">
        <v>468</v>
      </c>
      <c r="C6" s="20" t="s">
        <v>469</v>
      </c>
      <c r="D6" s="20"/>
    </row>
    <row r="7" customFormat="false" ht="26.85" hidden="false" customHeight="false" outlineLevel="0" collapsed="false">
      <c r="A7" s="20" t="s">
        <v>470</v>
      </c>
      <c r="B7" s="20" t="s">
        <v>471</v>
      </c>
      <c r="C7" s="20" t="s">
        <v>472</v>
      </c>
      <c r="D7" s="20"/>
    </row>
  </sheetData>
  <hyperlinks>
    <hyperlink ref="B2" r:id="rId1" display="Grind 75 — techinterviewhandbook.org/grind75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2026-10-20T17:13:15Z</dcterms:created>
  <dc:creator>openpyxl</dc:creator>
  <dc:description/>
  <dc:language>en-US</dc:language>
  <cp:lastModifiedBy/>
  <dcterms:modified xsi:type="dcterms:W3CDTF">2026-10-20T17:13:15Z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